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D:\_BIOS MARKETING\BIOS Website Content\2021 BIOS Website Revamp\Resources\COI\"/>
    </mc:Choice>
  </mc:AlternateContent>
  <xr:revisionPtr revIDLastSave="0" documentId="13_ncr:1_{E92EB140-9BBF-424B-B69F-265C72317D3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IOS COI Calculator" sheetId="1" r:id="rId1"/>
    <sheet name="SPD Comparison Data" sheetId="4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7" i="1" l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C2" i="1"/>
  <c r="AL78" i="1" l="1"/>
  <c r="AD37" i="1"/>
  <c r="AJ74" i="1"/>
  <c r="AJ42" i="1"/>
  <c r="AF71" i="1"/>
  <c r="AF47" i="1"/>
  <c r="AF39" i="1"/>
  <c r="AF31" i="1"/>
  <c r="X72" i="1"/>
  <c r="AF40" i="1"/>
  <c r="AF27" i="1"/>
  <c r="AJ64" i="1"/>
  <c r="AN92" i="1"/>
  <c r="AN102" i="1"/>
  <c r="AN46" i="1"/>
  <c r="AF32" i="1"/>
  <c r="AN101" i="1"/>
  <c r="AN93" i="1"/>
  <c r="AN77" i="1"/>
  <c r="AN61" i="1"/>
  <c r="AN95" i="1"/>
  <c r="AN87" i="1"/>
  <c r="AN47" i="1"/>
  <c r="AB67" i="1"/>
  <c r="AH56" i="1"/>
  <c r="AH40" i="1"/>
  <c r="AH36" i="1"/>
  <c r="AH32" i="1"/>
  <c r="X97" i="1"/>
  <c r="X30" i="1"/>
  <c r="AD81" i="1"/>
  <c r="AF79" i="1"/>
  <c r="X27" i="1"/>
  <c r="AJ96" i="1"/>
  <c r="AJ80" i="1"/>
  <c r="AJ76" i="1"/>
  <c r="AJ73" i="1"/>
  <c r="AL102" i="1"/>
  <c r="AF37" i="1"/>
  <c r="AF29" i="1"/>
  <c r="AL32" i="1"/>
  <c r="AB93" i="1"/>
  <c r="AB89" i="1"/>
  <c r="AB81" i="1"/>
  <c r="AB77" i="1"/>
  <c r="AB61" i="1"/>
  <c r="AH102" i="1"/>
  <c r="X88" i="1"/>
  <c r="AL54" i="1"/>
  <c r="AN71" i="1"/>
  <c r="AN63" i="1"/>
  <c r="AD65" i="1"/>
  <c r="AD45" i="1"/>
  <c r="AF100" i="1"/>
  <c r="AF84" i="1"/>
  <c r="AF76" i="1"/>
  <c r="AF65" i="1"/>
  <c r="AD91" i="1"/>
  <c r="AD59" i="1"/>
  <c r="AL64" i="1"/>
  <c r="AL56" i="1"/>
  <c r="AB72" i="1"/>
  <c r="X100" i="1"/>
  <c r="AD79" i="1"/>
  <c r="AD67" i="1"/>
  <c r="AF95" i="1"/>
  <c r="AF87" i="1"/>
  <c r="AF52" i="1"/>
  <c r="AN79" i="1"/>
  <c r="AN69" i="1"/>
  <c r="AN65" i="1"/>
  <c r="AN59" i="1"/>
  <c r="AN55" i="1"/>
  <c r="AN44" i="1"/>
  <c r="AN28" i="1"/>
  <c r="AJ48" i="1"/>
  <c r="AH101" i="1"/>
  <c r="AD90" i="1"/>
  <c r="AD74" i="1"/>
  <c r="AD29" i="1"/>
  <c r="AF63" i="1"/>
  <c r="AF59" i="1"/>
  <c r="AN60" i="1"/>
  <c r="AN52" i="1"/>
  <c r="AJ98" i="1"/>
  <c r="AL100" i="1"/>
  <c r="AL84" i="1"/>
  <c r="AL76" i="1"/>
  <c r="AL60" i="1"/>
  <c r="AL37" i="1"/>
  <c r="AB99" i="1"/>
  <c r="AB84" i="1"/>
  <c r="AB80" i="1"/>
  <c r="AF91" i="1"/>
  <c r="AF83" i="1"/>
  <c r="AN76" i="1"/>
  <c r="AN100" i="1"/>
  <c r="AN86" i="1"/>
  <c r="AN62" i="1"/>
  <c r="AN39" i="1"/>
  <c r="AN31" i="1"/>
  <c r="AJ100" i="1"/>
  <c r="AB101" i="1"/>
  <c r="AH100" i="1"/>
  <c r="AH88" i="1"/>
  <c r="AH84" i="1"/>
  <c r="AH80" i="1"/>
  <c r="X56" i="1"/>
  <c r="X52" i="1"/>
  <c r="X48" i="1"/>
  <c r="X36" i="1"/>
  <c r="X32" i="1"/>
  <c r="AD101" i="1"/>
  <c r="AD97" i="1"/>
  <c r="AD93" i="1"/>
  <c r="AD89" i="1"/>
  <c r="AD85" i="1"/>
  <c r="AD50" i="1"/>
  <c r="AD39" i="1"/>
  <c r="AF73" i="1"/>
  <c r="AN81" i="1"/>
  <c r="AN75" i="1"/>
  <c r="AN38" i="1"/>
  <c r="AJ58" i="1"/>
  <c r="AJ50" i="1"/>
  <c r="AJ47" i="1"/>
  <c r="AL86" i="1"/>
  <c r="AL83" i="1"/>
  <c r="AL71" i="1"/>
  <c r="AL63" i="1"/>
  <c r="AL44" i="1"/>
  <c r="AL40" i="1"/>
  <c r="AB83" i="1"/>
  <c r="AB75" i="1"/>
  <c r="X35" i="1"/>
  <c r="AN78" i="1"/>
  <c r="AN33" i="1"/>
  <c r="AN30" i="1"/>
  <c r="AN27" i="1"/>
  <c r="AJ94" i="1"/>
  <c r="AJ90" i="1"/>
  <c r="AJ82" i="1"/>
  <c r="AJ79" i="1"/>
  <c r="AJ57" i="1"/>
  <c r="AL93" i="1"/>
  <c r="AL70" i="1"/>
  <c r="AH27" i="1"/>
  <c r="X96" i="1"/>
  <c r="X81" i="1"/>
  <c r="AF97" i="1"/>
  <c r="AF55" i="1"/>
  <c r="AF51" i="1"/>
  <c r="AN85" i="1"/>
  <c r="AN68" i="1"/>
  <c r="AN97" i="1"/>
  <c r="AN91" i="1"/>
  <c r="AN84" i="1"/>
  <c r="AN54" i="1"/>
  <c r="AN37" i="1"/>
  <c r="AN94" i="1"/>
  <c r="AN70" i="1"/>
  <c r="AN53" i="1"/>
  <c r="AN49" i="1"/>
  <c r="AN45" i="1"/>
  <c r="AN43" i="1"/>
  <c r="AN36" i="1"/>
  <c r="AJ97" i="1"/>
  <c r="AJ60" i="1"/>
  <c r="AB73" i="1"/>
  <c r="AB69" i="1"/>
  <c r="AH96" i="1"/>
  <c r="AH69" i="1"/>
  <c r="AD53" i="1"/>
  <c r="AD49" i="1"/>
  <c r="AD42" i="1"/>
  <c r="AD31" i="1"/>
  <c r="AH76" i="1"/>
  <c r="AH72" i="1"/>
  <c r="AH68" i="1"/>
  <c r="AH64" i="1"/>
  <c r="AH49" i="1"/>
  <c r="X84" i="1"/>
  <c r="X80" i="1"/>
  <c r="X65" i="1"/>
  <c r="X42" i="1"/>
  <c r="X38" i="1"/>
  <c r="AD99" i="1"/>
  <c r="AD96" i="1"/>
  <c r="AD73" i="1"/>
  <c r="AD69" i="1"/>
  <c r="AD41" i="1"/>
  <c r="AD34" i="1"/>
  <c r="AF89" i="1"/>
  <c r="AF75" i="1"/>
  <c r="AF68" i="1"/>
  <c r="AF57" i="1"/>
  <c r="AN99" i="1"/>
  <c r="AN89" i="1"/>
  <c r="AN83" i="1"/>
  <c r="AN73" i="1"/>
  <c r="AN67" i="1"/>
  <c r="AN57" i="1"/>
  <c r="AN51" i="1"/>
  <c r="AN41" i="1"/>
  <c r="AN35" i="1"/>
  <c r="AJ88" i="1"/>
  <c r="AJ84" i="1"/>
  <c r="AJ70" i="1"/>
  <c r="AJ66" i="1"/>
  <c r="AJ63" i="1"/>
  <c r="AJ56" i="1"/>
  <c r="AJ52" i="1"/>
  <c r="AJ30" i="1"/>
  <c r="AL96" i="1"/>
  <c r="AL92" i="1"/>
  <c r="AL88" i="1"/>
  <c r="AL77" i="1"/>
  <c r="AL72" i="1"/>
  <c r="AL46" i="1"/>
  <c r="AL38" i="1"/>
  <c r="AL31" i="1"/>
  <c r="AB90" i="1"/>
  <c r="AB78" i="1"/>
  <c r="AH90" i="1"/>
  <c r="AH52" i="1"/>
  <c r="AH48" i="1"/>
  <c r="AH33" i="1"/>
  <c r="X68" i="1"/>
  <c r="X64" i="1"/>
  <c r="X49" i="1"/>
  <c r="AD95" i="1"/>
  <c r="AD83" i="1"/>
  <c r="AD80" i="1"/>
  <c r="AD75" i="1"/>
  <c r="AD61" i="1"/>
  <c r="AD47" i="1"/>
  <c r="AD33" i="1"/>
  <c r="AF99" i="1"/>
  <c r="AF92" i="1"/>
  <c r="AF81" i="1"/>
  <c r="AF67" i="1"/>
  <c r="AF60" i="1"/>
  <c r="AF49" i="1"/>
  <c r="AF45" i="1"/>
  <c r="AB86" i="1"/>
  <c r="AB85" i="1"/>
  <c r="AJ87" i="1"/>
  <c r="AJ62" i="1"/>
  <c r="AJ29" i="1"/>
  <c r="AL53" i="1"/>
  <c r="AL52" i="1"/>
  <c r="AH93" i="1"/>
  <c r="AH92" i="1"/>
  <c r="X93" i="1"/>
  <c r="X92" i="1"/>
  <c r="X29" i="1"/>
  <c r="X28" i="1"/>
  <c r="AD36" i="1"/>
  <c r="AD35" i="1"/>
  <c r="AF102" i="1"/>
  <c r="AF101" i="1"/>
  <c r="AF70" i="1"/>
  <c r="AF69" i="1"/>
  <c r="AN96" i="1"/>
  <c r="AN88" i="1"/>
  <c r="AN80" i="1"/>
  <c r="AN72" i="1"/>
  <c r="AN64" i="1"/>
  <c r="AN56" i="1"/>
  <c r="AN48" i="1"/>
  <c r="AN40" i="1"/>
  <c r="AN32" i="1"/>
  <c r="AJ102" i="1"/>
  <c r="AJ92" i="1"/>
  <c r="AJ86" i="1"/>
  <c r="AJ72" i="1"/>
  <c r="AJ68" i="1"/>
  <c r="AJ32" i="1"/>
  <c r="AB92" i="1"/>
  <c r="AB91" i="1"/>
  <c r="AB66" i="1"/>
  <c r="AB65" i="1"/>
  <c r="AH61" i="1"/>
  <c r="AH60" i="1"/>
  <c r="X77" i="1"/>
  <c r="X76" i="1"/>
  <c r="AD28" i="1"/>
  <c r="AD27" i="1"/>
  <c r="AF94" i="1"/>
  <c r="AF93" i="1"/>
  <c r="AF62" i="1"/>
  <c r="AF61" i="1"/>
  <c r="AN98" i="1"/>
  <c r="AN90" i="1"/>
  <c r="AN82" i="1"/>
  <c r="AN74" i="1"/>
  <c r="AN66" i="1"/>
  <c r="AN58" i="1"/>
  <c r="AN50" i="1"/>
  <c r="AN42" i="1"/>
  <c r="AN34" i="1"/>
  <c r="AJ95" i="1"/>
  <c r="AJ89" i="1"/>
  <c r="AJ78" i="1"/>
  <c r="AJ46" i="1"/>
  <c r="AJ39" i="1"/>
  <c r="AB98" i="1"/>
  <c r="AB97" i="1"/>
  <c r="AH45" i="1"/>
  <c r="AH44" i="1"/>
  <c r="X61" i="1"/>
  <c r="X60" i="1"/>
  <c r="AD52" i="1"/>
  <c r="AD51" i="1"/>
  <c r="AF86" i="1"/>
  <c r="AF85" i="1"/>
  <c r="AF54" i="1"/>
  <c r="AF53" i="1"/>
  <c r="AF42" i="1"/>
  <c r="AF43" i="1"/>
  <c r="AH29" i="1"/>
  <c r="AH28" i="1"/>
  <c r="X45" i="1"/>
  <c r="X44" i="1"/>
  <c r="AD58" i="1"/>
  <c r="AD57" i="1"/>
  <c r="AD44" i="1"/>
  <c r="AD43" i="1"/>
  <c r="AF78" i="1"/>
  <c r="AF77" i="1"/>
  <c r="AF34" i="1"/>
  <c r="AF35" i="1"/>
  <c r="AJ81" i="1"/>
  <c r="AJ71" i="1"/>
  <c r="AJ65" i="1"/>
  <c r="AJ55" i="1"/>
  <c r="AJ49" i="1"/>
  <c r="AJ38" i="1"/>
  <c r="AJ34" i="1"/>
  <c r="AL95" i="1"/>
  <c r="AL85" i="1"/>
  <c r="AL69" i="1"/>
  <c r="AL48" i="1"/>
  <c r="AL42" i="1"/>
  <c r="AL36" i="1"/>
  <c r="AL29" i="1"/>
  <c r="AB100" i="1"/>
  <c r="AB94" i="1"/>
  <c r="AB88" i="1"/>
  <c r="AB74" i="1"/>
  <c r="AB68" i="1"/>
  <c r="AB62" i="1"/>
  <c r="AH85" i="1"/>
  <c r="AH74" i="1"/>
  <c r="AH57" i="1"/>
  <c r="AH41" i="1"/>
  <c r="X89" i="1"/>
  <c r="X73" i="1"/>
  <c r="X57" i="1"/>
  <c r="X40" i="1"/>
  <c r="X34" i="1"/>
  <c r="AD98" i="1"/>
  <c r="AD88" i="1"/>
  <c r="AD82" i="1"/>
  <c r="AD72" i="1"/>
  <c r="AD66" i="1"/>
  <c r="AD60" i="1"/>
  <c r="AD54" i="1"/>
  <c r="AD46" i="1"/>
  <c r="AD38" i="1"/>
  <c r="AD30" i="1"/>
  <c r="AF96" i="1"/>
  <c r="AF88" i="1"/>
  <c r="AF80" i="1"/>
  <c r="AF72" i="1"/>
  <c r="AF64" i="1"/>
  <c r="AF56" i="1"/>
  <c r="AF48" i="1"/>
  <c r="AF44" i="1"/>
  <c r="AF41" i="1"/>
  <c r="AF36" i="1"/>
  <c r="AF33" i="1"/>
  <c r="AF28" i="1"/>
  <c r="AJ54" i="1"/>
  <c r="AJ41" i="1"/>
  <c r="AJ31" i="1"/>
  <c r="AL101" i="1"/>
  <c r="AL80" i="1"/>
  <c r="AL74" i="1"/>
  <c r="AL68" i="1"/>
  <c r="AL61" i="1"/>
  <c r="AL51" i="1"/>
  <c r="AL45" i="1"/>
  <c r="AL39" i="1"/>
  <c r="AL28" i="1"/>
  <c r="AB102" i="1"/>
  <c r="AB96" i="1"/>
  <c r="AB82" i="1"/>
  <c r="AB76" i="1"/>
  <c r="AB70" i="1"/>
  <c r="AB64" i="1"/>
  <c r="AH77" i="1"/>
  <c r="AH53" i="1"/>
  <c r="AH37" i="1"/>
  <c r="X101" i="1"/>
  <c r="X85" i="1"/>
  <c r="X69" i="1"/>
  <c r="X53" i="1"/>
  <c r="X43" i="1"/>
  <c r="X37" i="1"/>
  <c r="AD87" i="1"/>
  <c r="AD77" i="1"/>
  <c r="AD71" i="1"/>
  <c r="AD62" i="1"/>
  <c r="AD48" i="1"/>
  <c r="AD40" i="1"/>
  <c r="AD32" i="1"/>
  <c r="AF98" i="1"/>
  <c r="AF90" i="1"/>
  <c r="AF82" i="1"/>
  <c r="AF74" i="1"/>
  <c r="AF66" i="1"/>
  <c r="AF58" i="1"/>
  <c r="AF50" i="1"/>
  <c r="AF46" i="1"/>
  <c r="AF38" i="1"/>
  <c r="AF30" i="1"/>
  <c r="X102" i="1"/>
  <c r="AH71" i="1"/>
  <c r="AH70" i="1"/>
  <c r="AH55" i="1"/>
  <c r="AH54" i="1"/>
  <c r="AH39" i="1"/>
  <c r="AH38" i="1"/>
  <c r="X91" i="1"/>
  <c r="X90" i="1"/>
  <c r="AD56" i="1"/>
  <c r="AD55" i="1"/>
  <c r="Z35" i="1"/>
  <c r="Z36" i="1"/>
  <c r="AJ37" i="1"/>
  <c r="AB60" i="1"/>
  <c r="AB59" i="1"/>
  <c r="AB56" i="1"/>
  <c r="AB55" i="1"/>
  <c r="AB52" i="1"/>
  <c r="AB51" i="1"/>
  <c r="AB48" i="1"/>
  <c r="AB47" i="1"/>
  <c r="AB44" i="1"/>
  <c r="AB43" i="1"/>
  <c r="AB40" i="1"/>
  <c r="AB39" i="1"/>
  <c r="AB36" i="1"/>
  <c r="AB35" i="1"/>
  <c r="AB32" i="1"/>
  <c r="AB31" i="1"/>
  <c r="AB28" i="1"/>
  <c r="AB27" i="1"/>
  <c r="AH99" i="1"/>
  <c r="AH83" i="1"/>
  <c r="AH67" i="1"/>
  <c r="AH51" i="1"/>
  <c r="AH50" i="1"/>
  <c r="AH35" i="1"/>
  <c r="AH34" i="1"/>
  <c r="X87" i="1"/>
  <c r="X86" i="1"/>
  <c r="X71" i="1"/>
  <c r="X70" i="1"/>
  <c r="X55" i="1"/>
  <c r="X54" i="1"/>
  <c r="AH87" i="1"/>
  <c r="AH86" i="1"/>
  <c r="X75" i="1"/>
  <c r="X74" i="1"/>
  <c r="X59" i="1"/>
  <c r="X58" i="1"/>
  <c r="Z99" i="1"/>
  <c r="Z100" i="1"/>
  <c r="Z91" i="1"/>
  <c r="Z92" i="1"/>
  <c r="Z83" i="1"/>
  <c r="Z84" i="1"/>
  <c r="Z75" i="1"/>
  <c r="Z76" i="1"/>
  <c r="Z63" i="1"/>
  <c r="Z64" i="1"/>
  <c r="Z55" i="1"/>
  <c r="Z56" i="1"/>
  <c r="Z51" i="1"/>
  <c r="Z52" i="1"/>
  <c r="Z43" i="1"/>
  <c r="Z44" i="1"/>
  <c r="Z31" i="1"/>
  <c r="Z32" i="1"/>
  <c r="AL59" i="1"/>
  <c r="AN29" i="1"/>
  <c r="AJ99" i="1"/>
  <c r="AJ91" i="1"/>
  <c r="AJ83" i="1"/>
  <c r="AJ75" i="1"/>
  <c r="AJ67" i="1"/>
  <c r="AJ59" i="1"/>
  <c r="AJ51" i="1"/>
  <c r="AJ45" i="1"/>
  <c r="AJ36" i="1"/>
  <c r="AJ27" i="1"/>
  <c r="AL99" i="1"/>
  <c r="AL90" i="1"/>
  <c r="AL79" i="1"/>
  <c r="AL67" i="1"/>
  <c r="AL58" i="1"/>
  <c r="AL47" i="1"/>
  <c r="AL35" i="1"/>
  <c r="AH98" i="1"/>
  <c r="AH95" i="1"/>
  <c r="AH94" i="1"/>
  <c r="AH82" i="1"/>
  <c r="AH79" i="1"/>
  <c r="AH78" i="1"/>
  <c r="AH66" i="1"/>
  <c r="AH63" i="1"/>
  <c r="AH62" i="1"/>
  <c r="AH47" i="1"/>
  <c r="AH46" i="1"/>
  <c r="AH31" i="1"/>
  <c r="AH30" i="1"/>
  <c r="X99" i="1"/>
  <c r="X98" i="1"/>
  <c r="X83" i="1"/>
  <c r="X82" i="1"/>
  <c r="X67" i="1"/>
  <c r="X66" i="1"/>
  <c r="X51" i="1"/>
  <c r="X50" i="1"/>
  <c r="Z95" i="1"/>
  <c r="Z96" i="1"/>
  <c r="Z87" i="1"/>
  <c r="Z88" i="1"/>
  <c r="Z79" i="1"/>
  <c r="Z80" i="1"/>
  <c r="Z71" i="1"/>
  <c r="Z72" i="1"/>
  <c r="Z67" i="1"/>
  <c r="Z68" i="1"/>
  <c r="Z59" i="1"/>
  <c r="Z60" i="1"/>
  <c r="Z47" i="1"/>
  <c r="Z48" i="1"/>
  <c r="Z39" i="1"/>
  <c r="Z40" i="1"/>
  <c r="Z27" i="1"/>
  <c r="Z28" i="1"/>
  <c r="AJ28" i="1"/>
  <c r="AL91" i="1"/>
  <c r="AL82" i="1"/>
  <c r="AL50" i="1"/>
  <c r="AJ101" i="1"/>
  <c r="AJ93" i="1"/>
  <c r="AJ85" i="1"/>
  <c r="AJ77" i="1"/>
  <c r="AJ69" i="1"/>
  <c r="AJ61" i="1"/>
  <c r="AJ53" i="1"/>
  <c r="AJ44" i="1"/>
  <c r="AJ40" i="1"/>
  <c r="AJ33" i="1"/>
  <c r="AL98" i="1"/>
  <c r="AL94" i="1"/>
  <c r="AL87" i="1"/>
  <c r="AL75" i="1"/>
  <c r="AL66" i="1"/>
  <c r="AL62" i="1"/>
  <c r="AL55" i="1"/>
  <c r="AL43" i="1"/>
  <c r="AL34" i="1"/>
  <c r="AL30" i="1"/>
  <c r="AB95" i="1"/>
  <c r="AB87" i="1"/>
  <c r="AB79" i="1"/>
  <c r="AB71" i="1"/>
  <c r="AB63" i="1"/>
  <c r="AB58" i="1"/>
  <c r="AB57" i="1"/>
  <c r="AB54" i="1"/>
  <c r="AB53" i="1"/>
  <c r="AB50" i="1"/>
  <c r="AB49" i="1"/>
  <c r="AB46" i="1"/>
  <c r="AB45" i="1"/>
  <c r="AB42" i="1"/>
  <c r="AB41" i="1"/>
  <c r="AB38" i="1"/>
  <c r="AB37" i="1"/>
  <c r="AB34" i="1"/>
  <c r="AB33" i="1"/>
  <c r="AB30" i="1"/>
  <c r="AB29" i="1"/>
  <c r="AH91" i="1"/>
  <c r="AH75" i="1"/>
  <c r="AH59" i="1"/>
  <c r="AH58" i="1"/>
  <c r="AH43" i="1"/>
  <c r="AH42" i="1"/>
  <c r="X95" i="1"/>
  <c r="X94" i="1"/>
  <c r="X79" i="1"/>
  <c r="X78" i="1"/>
  <c r="X63" i="1"/>
  <c r="X62" i="1"/>
  <c r="X47" i="1"/>
  <c r="X46" i="1"/>
  <c r="AD64" i="1"/>
  <c r="AD63" i="1"/>
  <c r="AJ43" i="1"/>
  <c r="AJ35" i="1"/>
  <c r="AL97" i="1"/>
  <c r="AL89" i="1"/>
  <c r="AL81" i="1"/>
  <c r="AL73" i="1"/>
  <c r="AL65" i="1"/>
  <c r="AL57" i="1"/>
  <c r="AL49" i="1"/>
  <c r="AL41" i="1"/>
  <c r="AL33" i="1"/>
  <c r="AL27" i="1"/>
  <c r="AH97" i="1"/>
  <c r="AH89" i="1"/>
  <c r="AH81" i="1"/>
  <c r="AH73" i="1"/>
  <c r="AH65" i="1"/>
  <c r="X39" i="1"/>
  <c r="X31" i="1"/>
  <c r="AD100" i="1"/>
  <c r="AD92" i="1"/>
  <c r="AD84" i="1"/>
  <c r="AD76" i="1"/>
  <c r="AD68" i="1"/>
  <c r="Z101" i="1"/>
  <c r="Z102" i="1"/>
  <c r="Z97" i="1"/>
  <c r="Z98" i="1"/>
  <c r="Z93" i="1"/>
  <c r="Z94" i="1"/>
  <c r="Z89" i="1"/>
  <c r="Z90" i="1"/>
  <c r="Z85" i="1"/>
  <c r="Z86" i="1"/>
  <c r="Z81" i="1"/>
  <c r="Z82" i="1"/>
  <c r="Z77" i="1"/>
  <c r="Z78" i="1"/>
  <c r="Z73" i="1"/>
  <c r="Z74" i="1"/>
  <c r="Z69" i="1"/>
  <c r="Z70" i="1"/>
  <c r="Z65" i="1"/>
  <c r="Z66" i="1"/>
  <c r="Z61" i="1"/>
  <c r="Z62" i="1"/>
  <c r="Z57" i="1"/>
  <c r="Z58" i="1"/>
  <c r="Z53" i="1"/>
  <c r="Z54" i="1"/>
  <c r="Z49" i="1"/>
  <c r="Z50" i="1"/>
  <c r="Z45" i="1"/>
  <c r="Z46" i="1"/>
  <c r="Z41" i="1"/>
  <c r="Z42" i="1"/>
  <c r="Z37" i="1"/>
  <c r="Z38" i="1"/>
  <c r="Z33" i="1"/>
  <c r="Z34" i="1"/>
  <c r="Z29" i="1"/>
  <c r="Z30" i="1"/>
  <c r="X41" i="1"/>
  <c r="X33" i="1"/>
  <c r="AD102" i="1"/>
  <c r="AD94" i="1"/>
  <c r="AD86" i="1"/>
  <c r="AD78" i="1"/>
  <c r="AD70" i="1"/>
  <c r="AF103" i="1" l="1"/>
  <c r="AT31" i="1" s="1"/>
  <c r="AL103" i="1"/>
  <c r="AT34" i="1" s="1"/>
  <c r="AH103" i="1"/>
  <c r="AT32" i="1" s="1"/>
  <c r="X103" i="1"/>
  <c r="AT27" i="1" s="1"/>
  <c r="AN103" i="1"/>
  <c r="AT35" i="1" s="1"/>
  <c r="AD103" i="1"/>
  <c r="AT30" i="1" s="1"/>
  <c r="AJ103" i="1"/>
  <c r="AT33" i="1" s="1"/>
  <c r="Z103" i="1"/>
  <c r="AT28" i="1" s="1"/>
  <c r="AB103" i="1"/>
  <c r="AT29" i="1" s="1"/>
  <c r="AQ31" i="1" l="1"/>
  <c r="AQ32" i="1"/>
  <c r="AQ29" i="1"/>
  <c r="AQ28" i="1"/>
  <c r="AQ33" i="1"/>
  <c r="AQ27" i="1"/>
  <c r="AQ36" i="1" l="1"/>
  <c r="AQ35" i="1"/>
  <c r="O26" i="1" l="1"/>
</calcChain>
</file>

<file path=xl/sharedStrings.xml><?xml version="1.0" encoding="utf-8"?>
<sst xmlns="http://schemas.openxmlformats.org/spreadsheetml/2006/main" count="107" uniqueCount="53">
  <si>
    <t>x</t>
  </si>
  <si>
    <t>y</t>
  </si>
  <si>
    <t>z</t>
  </si>
  <si>
    <t>X100</t>
  </si>
  <si>
    <t>Y100</t>
  </si>
  <si>
    <t>Z100</t>
  </si>
  <si>
    <t>X50</t>
  </si>
  <si>
    <t>Y50</t>
  </si>
  <si>
    <t>Z50</t>
  </si>
  <si>
    <t>Integrate</t>
  </si>
  <si>
    <t>YS</t>
  </si>
  <si>
    <t>XS</t>
  </si>
  <si>
    <t>ZS</t>
  </si>
  <si>
    <t>L*100</t>
  </si>
  <si>
    <t>a*100</t>
  </si>
  <si>
    <t>b*100</t>
  </si>
  <si>
    <t>L*50</t>
  </si>
  <si>
    <t>a*50</t>
  </si>
  <si>
    <t>b*50</t>
  </si>
  <si>
    <t>ΔE100</t>
  </si>
  <si>
    <t>ΔE150</t>
  </si>
  <si>
    <t>L*100 ref</t>
  </si>
  <si>
    <t>a*100 ref</t>
  </si>
  <si>
    <t>b*100 ref</t>
  </si>
  <si>
    <t>L*50 ref</t>
  </si>
  <si>
    <t>a*50 ref</t>
  </si>
  <si>
    <t>b*50 ref</t>
  </si>
  <si>
    <t>x.S(λ)</t>
  </si>
  <si>
    <t>y.S(λ)</t>
  </si>
  <si>
    <t>z.S(λ)</t>
  </si>
  <si>
    <t xml:space="preserve">x.S(λ).R100 </t>
  </si>
  <si>
    <t xml:space="preserve">y.S(λ).R100 </t>
  </si>
  <si>
    <t xml:space="preserve">z.S(λ).R100  </t>
  </si>
  <si>
    <t>x.S(λ).R50</t>
  </si>
  <si>
    <t>z.S(λ).R50</t>
  </si>
  <si>
    <t>y.S(λ).R50</t>
  </si>
  <si>
    <t>Wavelength 
(nm)</t>
  </si>
  <si>
    <r>
      <t>Reflectance Cyanosed Blood R</t>
    </r>
    <r>
      <rPr>
        <b/>
        <vertAlign val="subscript"/>
        <sz val="10"/>
        <rFont val="Arial"/>
        <family val="2"/>
      </rPr>
      <t>50</t>
    </r>
    <r>
      <rPr>
        <b/>
        <sz val="10"/>
        <rFont val="Arial"/>
        <family val="2"/>
      </rPr>
      <t xml:space="preserve"> (50%)</t>
    </r>
  </si>
  <si>
    <r>
      <t>Reflectance Oxygenated Blood R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(100%)</t>
    </r>
  </si>
  <si>
    <t xml:space="preserve">Updated: </t>
  </si>
  <si>
    <t>1931 2 Degree Observer</t>
  </si>
  <si>
    <t xml:space="preserve">   COI Result = </t>
  </si>
  <si>
    <t>Cyanosis Observation Index (COI) Calculator</t>
  </si>
  <si>
    <t>BIOS 2700K (Night)</t>
  </si>
  <si>
    <t>BIOS SkyBlue 4000K 
(Day)</t>
  </si>
  <si>
    <t>BIOS SkyBlue 3000K 
(Day)</t>
  </si>
  <si>
    <t>BIOS SkyBlue 3500K 
(Day)</t>
  </si>
  <si>
    <t>COI Calculator Data</t>
  </si>
  <si>
    <r>
      <t xml:space="preserve">BIOS Spectral Power Distribution
</t>
    </r>
    <r>
      <rPr>
        <b/>
        <sz val="11"/>
        <color theme="1"/>
        <rFont val="Arial"/>
        <family val="2"/>
      </rPr>
      <t>(5nm Increment)</t>
    </r>
  </si>
  <si>
    <t>Light Source Spectral Distribution S(λ) (au)</t>
  </si>
  <si>
    <t>Reflectance Oxygenated Blood R100 (100%)</t>
  </si>
  <si>
    <t>Reflectance Cyanosed Blood R50 (50%)</t>
  </si>
  <si>
    <t>Version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</si>
</sst>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11" x14ac:knownFonts="1">
    <font>
      <sz val="11"/>
      <color theme="1"/>
      <name val="Century Gothic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bscript"/>
      <sz val="10"/>
      <name val="Arial"/>
      <family val="2"/>
    </font>
    <font>
      <sz val="26"/>
      <color theme="1"/>
      <name val="Arial"/>
      <family val="2"/>
    </font>
    <font>
      <b/>
      <sz val="20"/>
      <color theme="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44E5CA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2" fontId="8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2" fontId="8" fillId="0" borderId="0" xfId="0" applyNumberFormat="1" applyFont="1" applyFill="1" applyBorder="1" applyAlignment="1" applyProtection="1">
      <alignment vertical="center"/>
      <protection hidden="1"/>
    </xf>
    <xf numFmtId="0" fontId="8" fillId="3" borderId="17" xfId="0" applyFont="1" applyFill="1" applyBorder="1" applyAlignment="1" applyProtection="1">
      <alignment vertical="center"/>
      <protection hidden="1"/>
    </xf>
    <xf numFmtId="2" fontId="8" fillId="3" borderId="18" xfId="0" applyNumberFormat="1" applyFont="1" applyFill="1" applyBorder="1" applyAlignment="1" applyProtection="1">
      <alignment vertical="center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164" fontId="4" fillId="4" borderId="24" xfId="0" applyNumberFormat="1" applyFont="1" applyFill="1" applyBorder="1" applyAlignment="1" applyProtection="1">
      <alignment horizontal="center" vertical="center"/>
      <protection locked="0" hidden="1"/>
    </xf>
    <xf numFmtId="164" fontId="4" fillId="4" borderId="1" xfId="0" applyNumberFormat="1" applyFont="1" applyFill="1" applyBorder="1" applyAlignment="1" applyProtection="1">
      <alignment horizontal="center" vertical="center"/>
      <protection locked="0" hidden="1"/>
    </xf>
    <xf numFmtId="164" fontId="4" fillId="4" borderId="9" xfId="0" applyNumberFormat="1" applyFont="1" applyFill="1" applyBorder="1" applyAlignment="1" applyProtection="1">
      <alignment horizontal="center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64" fontId="4" fillId="0" borderId="27" xfId="0" applyNumberFormat="1" applyFont="1" applyFill="1" applyBorder="1" applyAlignment="1" applyProtection="1">
      <alignment horizontal="center"/>
      <protection hidden="1"/>
    </xf>
    <xf numFmtId="164" fontId="4" fillId="0" borderId="15" xfId="0" applyNumberFormat="1" applyFont="1" applyFill="1" applyBorder="1" applyAlignment="1" applyProtection="1">
      <alignment horizontal="center"/>
      <protection hidden="1"/>
    </xf>
    <xf numFmtId="164" fontId="4" fillId="0" borderId="16" xfId="0" applyNumberFormat="1" applyFont="1" applyFill="1" applyBorder="1" applyAlignment="1" applyProtection="1">
      <alignment horizontal="center"/>
      <protection hidden="1"/>
    </xf>
    <xf numFmtId="164" fontId="4" fillId="0" borderId="28" xfId="0" applyNumberFormat="1" applyFont="1" applyFill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center"/>
      <protection hidden="1"/>
    </xf>
    <xf numFmtId="164" fontId="4" fillId="0" borderId="6" xfId="0" applyNumberFormat="1" applyFont="1" applyFill="1" applyBorder="1" applyAlignment="1" applyProtection="1">
      <alignment horizontal="center"/>
      <protection hidden="1"/>
    </xf>
    <xf numFmtId="164" fontId="4" fillId="0" borderId="29" xfId="0" applyNumberFormat="1" applyFont="1" applyFill="1" applyBorder="1" applyAlignment="1" applyProtection="1">
      <alignment horizontal="center"/>
      <protection hidden="1"/>
    </xf>
    <xf numFmtId="164" fontId="4" fillId="0" borderId="9" xfId="0" applyNumberFormat="1" applyFont="1" applyFill="1" applyBorder="1" applyAlignment="1" applyProtection="1">
      <alignment horizontal="center"/>
      <protection hidden="1"/>
    </xf>
    <xf numFmtId="164" fontId="4" fillId="0" borderId="10" xfId="0" applyNumberFormat="1" applyFont="1" applyFill="1" applyBorder="1" applyAlignment="1" applyProtection="1">
      <alignment horizontal="center"/>
      <protection hidden="1"/>
    </xf>
    <xf numFmtId="165" fontId="4" fillId="0" borderId="15" xfId="0" applyNumberFormat="1" applyFont="1" applyFill="1" applyBorder="1" applyAlignment="1" applyProtection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9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ill>
        <patternFill>
          <bgColor rgb="FF44E5CA"/>
        </patternFill>
      </fill>
    </dxf>
  </dxfs>
  <tableStyles count="0" defaultTableStyle="TableStyleMedium9" defaultPivotStyle="PivotStyleLight16"/>
  <colors>
    <mruColors>
      <color rgb="FFFFFFEF"/>
      <color rgb="FFFFE6CD"/>
      <color rgb="FFFFFFCC"/>
      <color rgb="FFEBFFFF"/>
      <color rgb="FFE7FFFF"/>
      <color rgb="FFFFCC99"/>
      <color rgb="FF44E5CA"/>
      <color rgb="FF0B3B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SPD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1"/>
          <c:tx>
            <c:strRef>
              <c:f>'BIOS COI Calculator'!$T$26</c:f>
              <c:strCache>
                <c:ptCount val="1"/>
                <c:pt idx="0">
                  <c:v>Reflectance Oxygenated Blood R100 (100%)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'BIOS COI Calculator'!$J$27:$J$109</c:f>
              <c:numCache>
                <c:formatCode>General</c:formatCode>
                <c:ptCount val="83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</c:numCache>
            </c:numRef>
          </c:xVal>
          <c:yVal>
            <c:numRef>
              <c:f>'SPD Comparison Data'!$E$27:$E$103</c:f>
              <c:numCache>
                <c:formatCode>General</c:formatCode>
                <c:ptCount val="77"/>
                <c:pt idx="0">
                  <c:v>2.5999999999999999E-2</c:v>
                </c:pt>
                <c:pt idx="1">
                  <c:v>2.4E-2</c:v>
                </c:pt>
                <c:pt idx="2">
                  <c:v>2.3E-2</c:v>
                </c:pt>
                <c:pt idx="3">
                  <c:v>2.4E-2</c:v>
                </c:pt>
                <c:pt idx="4">
                  <c:v>2.1999999999999999E-2</c:v>
                </c:pt>
                <c:pt idx="5">
                  <c:v>2.1000000000000001E-2</c:v>
                </c:pt>
                <c:pt idx="6">
                  <c:v>2.1000000000000001E-2</c:v>
                </c:pt>
                <c:pt idx="7">
                  <c:v>1.9E-2</c:v>
                </c:pt>
                <c:pt idx="8">
                  <c:v>1.7999999999999999E-2</c:v>
                </c:pt>
                <c:pt idx="9">
                  <c:v>1.7999999999999999E-2</c:v>
                </c:pt>
                <c:pt idx="10">
                  <c:v>1.7000000000000001E-2</c:v>
                </c:pt>
                <c:pt idx="11">
                  <c:v>1.7000000000000001E-2</c:v>
                </c:pt>
                <c:pt idx="12">
                  <c:v>1.7000000000000001E-2</c:v>
                </c:pt>
                <c:pt idx="13">
                  <c:v>1.7000000000000001E-2</c:v>
                </c:pt>
                <c:pt idx="14">
                  <c:v>1.7000000000000001E-2</c:v>
                </c:pt>
                <c:pt idx="15">
                  <c:v>1.7000000000000001E-2</c:v>
                </c:pt>
                <c:pt idx="16">
                  <c:v>1.7000000000000001E-2</c:v>
                </c:pt>
                <c:pt idx="17">
                  <c:v>1.7000000000000001E-2</c:v>
                </c:pt>
                <c:pt idx="18">
                  <c:v>1.6E-2</c:v>
                </c:pt>
                <c:pt idx="19">
                  <c:v>1.6E-2</c:v>
                </c:pt>
                <c:pt idx="20">
                  <c:v>1.6E-2</c:v>
                </c:pt>
                <c:pt idx="21">
                  <c:v>1.7000000000000001E-2</c:v>
                </c:pt>
                <c:pt idx="22">
                  <c:v>1.6E-2</c:v>
                </c:pt>
                <c:pt idx="23">
                  <c:v>1.7000000000000001E-2</c:v>
                </c:pt>
                <c:pt idx="24">
                  <c:v>1.7000000000000001E-2</c:v>
                </c:pt>
                <c:pt idx="25">
                  <c:v>1.7000000000000001E-2</c:v>
                </c:pt>
                <c:pt idx="26">
                  <c:v>1.7000000000000001E-2</c:v>
                </c:pt>
                <c:pt idx="27">
                  <c:v>1.6E-2</c:v>
                </c:pt>
                <c:pt idx="28">
                  <c:v>1.4E-2</c:v>
                </c:pt>
                <c:pt idx="29">
                  <c:v>1.2E-2</c:v>
                </c:pt>
                <c:pt idx="30">
                  <c:v>1.2E-2</c:v>
                </c:pt>
                <c:pt idx="31">
                  <c:v>8.9999999999999993E-3</c:v>
                </c:pt>
                <c:pt idx="32">
                  <c:v>8.9999999999999993E-3</c:v>
                </c:pt>
                <c:pt idx="33">
                  <c:v>8.0000000000000002E-3</c:v>
                </c:pt>
                <c:pt idx="34">
                  <c:v>8.0000000000000002E-3</c:v>
                </c:pt>
                <c:pt idx="35">
                  <c:v>8.0000000000000002E-3</c:v>
                </c:pt>
                <c:pt idx="36">
                  <c:v>8.0000000000000002E-3</c:v>
                </c:pt>
                <c:pt idx="37">
                  <c:v>7.0000000000000001E-3</c:v>
                </c:pt>
                <c:pt idx="38">
                  <c:v>5.0000000000000001E-3</c:v>
                </c:pt>
                <c:pt idx="39">
                  <c:v>4.0000000000000001E-3</c:v>
                </c:pt>
                <c:pt idx="40">
                  <c:v>4.0000000000000001E-3</c:v>
                </c:pt>
                <c:pt idx="41">
                  <c:v>5.0000000000000001E-3</c:v>
                </c:pt>
                <c:pt idx="42">
                  <c:v>1.2E-2</c:v>
                </c:pt>
                <c:pt idx="43">
                  <c:v>3.2000000000000001E-2</c:v>
                </c:pt>
                <c:pt idx="44">
                  <c:v>7.2999999999999995E-2</c:v>
                </c:pt>
                <c:pt idx="45">
                  <c:v>0.127</c:v>
                </c:pt>
                <c:pt idx="46">
                  <c:v>0.182</c:v>
                </c:pt>
                <c:pt idx="47">
                  <c:v>0.23400000000000001</c:v>
                </c:pt>
                <c:pt idx="48">
                  <c:v>0.27800000000000002</c:v>
                </c:pt>
                <c:pt idx="49">
                  <c:v>0.317</c:v>
                </c:pt>
                <c:pt idx="50">
                  <c:v>0.35</c:v>
                </c:pt>
                <c:pt idx="51">
                  <c:v>0.38100000000000001</c:v>
                </c:pt>
                <c:pt idx="52">
                  <c:v>0.41099999999999998</c:v>
                </c:pt>
                <c:pt idx="53">
                  <c:v>0.44600000000000001</c:v>
                </c:pt>
                <c:pt idx="54">
                  <c:v>0.47199999999999998</c:v>
                </c:pt>
                <c:pt idx="55">
                  <c:v>0.497</c:v>
                </c:pt>
                <c:pt idx="56">
                  <c:v>0.51600000000000001</c:v>
                </c:pt>
                <c:pt idx="57">
                  <c:v>0.52700000000000002</c:v>
                </c:pt>
                <c:pt idx="58">
                  <c:v>0.53700000000000003</c:v>
                </c:pt>
                <c:pt idx="59">
                  <c:v>0.53800000000000003</c:v>
                </c:pt>
                <c:pt idx="60">
                  <c:v>0.54200000000000004</c:v>
                </c:pt>
                <c:pt idx="61">
                  <c:v>0.54400000000000004</c:v>
                </c:pt>
                <c:pt idx="62">
                  <c:v>0.54500000000000004</c:v>
                </c:pt>
                <c:pt idx="63">
                  <c:v>0.54500000000000004</c:v>
                </c:pt>
                <c:pt idx="64">
                  <c:v>0.53700000000000003</c:v>
                </c:pt>
                <c:pt idx="65">
                  <c:v>0.52400000000000002</c:v>
                </c:pt>
                <c:pt idx="66">
                  <c:v>0.51600000000000001</c:v>
                </c:pt>
                <c:pt idx="67">
                  <c:v>0.5</c:v>
                </c:pt>
                <c:pt idx="68">
                  <c:v>0.49</c:v>
                </c:pt>
                <c:pt idx="69">
                  <c:v>0.46899999999999997</c:v>
                </c:pt>
                <c:pt idx="70">
                  <c:v>0.45500000000000002</c:v>
                </c:pt>
                <c:pt idx="71">
                  <c:v>0.443</c:v>
                </c:pt>
                <c:pt idx="72">
                  <c:v>0.42799999999999999</c:v>
                </c:pt>
                <c:pt idx="73">
                  <c:v>0.41199999999999998</c:v>
                </c:pt>
                <c:pt idx="74">
                  <c:v>0.39600000000000002</c:v>
                </c:pt>
                <c:pt idx="75">
                  <c:v>0.376</c:v>
                </c:pt>
                <c:pt idx="76">
                  <c:v>0.34899999999999998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283-2342-BBD2-C38291A7214C}"/>
            </c:ext>
          </c:extLst>
        </c:ser>
        <c:ser>
          <c:idx val="3"/>
          <c:order val="2"/>
          <c:tx>
            <c:strRef>
              <c:f>'BIOS COI Calculator'!$U$26</c:f>
              <c:strCache>
                <c:ptCount val="1"/>
                <c:pt idx="0">
                  <c:v>Reflectance Cyanosed Blood R50 (50%)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'BIOS COI Calculator'!$J$27:$J$109</c:f>
              <c:numCache>
                <c:formatCode>General</c:formatCode>
                <c:ptCount val="83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</c:numCache>
            </c:numRef>
          </c:xVal>
          <c:yVal>
            <c:numRef>
              <c:f>'SPD Comparison Data'!$F$27:$F$103</c:f>
              <c:numCache>
                <c:formatCode>General</c:formatCode>
                <c:ptCount val="77"/>
                <c:pt idx="0">
                  <c:v>2.1000000000000001E-2</c:v>
                </c:pt>
                <c:pt idx="1">
                  <c:v>2.1000000000000001E-2</c:v>
                </c:pt>
                <c:pt idx="2">
                  <c:v>0.02</c:v>
                </c:pt>
                <c:pt idx="3">
                  <c:v>1.9E-2</c:v>
                </c:pt>
                <c:pt idx="4">
                  <c:v>0.02</c:v>
                </c:pt>
                <c:pt idx="5">
                  <c:v>1.9E-2</c:v>
                </c:pt>
                <c:pt idx="6">
                  <c:v>1.9E-2</c:v>
                </c:pt>
                <c:pt idx="7">
                  <c:v>1.7999999999999999E-2</c:v>
                </c:pt>
                <c:pt idx="8">
                  <c:v>1.7999999999999999E-2</c:v>
                </c:pt>
                <c:pt idx="9">
                  <c:v>1.7999999999999999E-2</c:v>
                </c:pt>
                <c:pt idx="10">
                  <c:v>1.7000000000000001E-2</c:v>
                </c:pt>
                <c:pt idx="11">
                  <c:v>1.7000000000000001E-2</c:v>
                </c:pt>
                <c:pt idx="12">
                  <c:v>1.7000000000000001E-2</c:v>
                </c:pt>
                <c:pt idx="13">
                  <c:v>1.7000000000000001E-2</c:v>
                </c:pt>
                <c:pt idx="14">
                  <c:v>1.7999999999999999E-2</c:v>
                </c:pt>
                <c:pt idx="15">
                  <c:v>1.9E-2</c:v>
                </c:pt>
                <c:pt idx="16">
                  <c:v>0.02</c:v>
                </c:pt>
                <c:pt idx="17">
                  <c:v>2.1000000000000001E-2</c:v>
                </c:pt>
                <c:pt idx="18">
                  <c:v>2.3E-2</c:v>
                </c:pt>
                <c:pt idx="19">
                  <c:v>2.3E-2</c:v>
                </c:pt>
                <c:pt idx="20">
                  <c:v>2.4E-2</c:v>
                </c:pt>
                <c:pt idx="21">
                  <c:v>2.4E-2</c:v>
                </c:pt>
                <c:pt idx="22">
                  <c:v>2.3E-2</c:v>
                </c:pt>
                <c:pt idx="23">
                  <c:v>2.3E-2</c:v>
                </c:pt>
                <c:pt idx="24">
                  <c:v>2.1999999999999999E-2</c:v>
                </c:pt>
                <c:pt idx="25">
                  <c:v>2.1000000000000001E-2</c:v>
                </c:pt>
                <c:pt idx="26">
                  <c:v>0.02</c:v>
                </c:pt>
                <c:pt idx="27">
                  <c:v>1.9E-2</c:v>
                </c:pt>
                <c:pt idx="28">
                  <c:v>1.7999999999999999E-2</c:v>
                </c:pt>
                <c:pt idx="29">
                  <c:v>1.6E-2</c:v>
                </c:pt>
                <c:pt idx="30">
                  <c:v>1.4999999999999999E-2</c:v>
                </c:pt>
                <c:pt idx="31">
                  <c:v>1.4999999999999999E-2</c:v>
                </c:pt>
                <c:pt idx="32">
                  <c:v>1.4E-2</c:v>
                </c:pt>
                <c:pt idx="33">
                  <c:v>1.4E-2</c:v>
                </c:pt>
                <c:pt idx="34">
                  <c:v>1.4E-2</c:v>
                </c:pt>
                <c:pt idx="35">
                  <c:v>1.4E-2</c:v>
                </c:pt>
                <c:pt idx="36">
                  <c:v>1.4E-2</c:v>
                </c:pt>
                <c:pt idx="37">
                  <c:v>1.4E-2</c:v>
                </c:pt>
                <c:pt idx="38">
                  <c:v>1.4999999999999999E-2</c:v>
                </c:pt>
                <c:pt idx="39">
                  <c:v>1.4999999999999999E-2</c:v>
                </c:pt>
                <c:pt idx="40">
                  <c:v>1.4999999999999999E-2</c:v>
                </c:pt>
                <c:pt idx="41">
                  <c:v>1.6E-2</c:v>
                </c:pt>
                <c:pt idx="42">
                  <c:v>1.7000000000000001E-2</c:v>
                </c:pt>
                <c:pt idx="43">
                  <c:v>0.02</c:v>
                </c:pt>
                <c:pt idx="44">
                  <c:v>2.7E-2</c:v>
                </c:pt>
                <c:pt idx="45">
                  <c:v>0.04</c:v>
                </c:pt>
                <c:pt idx="46">
                  <c:v>5.6000000000000001E-2</c:v>
                </c:pt>
                <c:pt idx="47">
                  <c:v>7.0000000000000007E-2</c:v>
                </c:pt>
                <c:pt idx="48">
                  <c:v>8.4000000000000005E-2</c:v>
                </c:pt>
                <c:pt idx="49">
                  <c:v>9.4E-2</c:v>
                </c:pt>
                <c:pt idx="50">
                  <c:v>0.104</c:v>
                </c:pt>
                <c:pt idx="51">
                  <c:v>0.112</c:v>
                </c:pt>
                <c:pt idx="52">
                  <c:v>0.11899999999999999</c:v>
                </c:pt>
                <c:pt idx="53">
                  <c:v>0.127</c:v>
                </c:pt>
                <c:pt idx="54">
                  <c:v>0.13300000000000001</c:v>
                </c:pt>
                <c:pt idx="55">
                  <c:v>0.13800000000000001</c:v>
                </c:pt>
                <c:pt idx="56">
                  <c:v>0.14499999999999999</c:v>
                </c:pt>
                <c:pt idx="57">
                  <c:v>0.152</c:v>
                </c:pt>
                <c:pt idx="58">
                  <c:v>0.161</c:v>
                </c:pt>
                <c:pt idx="59">
                  <c:v>0.17199999999999999</c:v>
                </c:pt>
                <c:pt idx="60">
                  <c:v>0.183</c:v>
                </c:pt>
                <c:pt idx="61">
                  <c:v>0.19600000000000001</c:v>
                </c:pt>
                <c:pt idx="62">
                  <c:v>0.21099999999999999</c:v>
                </c:pt>
                <c:pt idx="63">
                  <c:v>0.224</c:v>
                </c:pt>
                <c:pt idx="64">
                  <c:v>0.23400000000000001</c:v>
                </c:pt>
                <c:pt idx="65">
                  <c:v>0.24399999999999999</c:v>
                </c:pt>
                <c:pt idx="66">
                  <c:v>0.254</c:v>
                </c:pt>
                <c:pt idx="67">
                  <c:v>0.26</c:v>
                </c:pt>
                <c:pt idx="68">
                  <c:v>0.26800000000000002</c:v>
                </c:pt>
                <c:pt idx="69">
                  <c:v>0.27300000000000002</c:v>
                </c:pt>
                <c:pt idx="70">
                  <c:v>0.27700000000000002</c:v>
                </c:pt>
                <c:pt idx="71">
                  <c:v>0.27800000000000002</c:v>
                </c:pt>
                <c:pt idx="72">
                  <c:v>0.27100000000000002</c:v>
                </c:pt>
                <c:pt idx="73">
                  <c:v>0.25800000000000001</c:v>
                </c:pt>
                <c:pt idx="74">
                  <c:v>0.24299999999999999</c:v>
                </c:pt>
                <c:pt idx="75">
                  <c:v>0.222</c:v>
                </c:pt>
                <c:pt idx="76">
                  <c:v>0.20799999999999999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283-2342-BBD2-C38291A72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4885215"/>
        <c:axId val="1244956831"/>
      </c:scatterChart>
      <c:scatterChart>
        <c:scatterStyle val="smoothMarker"/>
        <c:varyColors val="0"/>
        <c:ser>
          <c:idx val="1"/>
          <c:order val="0"/>
          <c:tx>
            <c:strRef>
              <c:f>'BIOS COI Calculator'!$L$26</c:f>
              <c:strCache>
                <c:ptCount val="1"/>
                <c:pt idx="0">
                  <c:v>Light Source Spectral Distribution S(λ) (au)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'BIOS COI Calculator'!$J$27:$J$108</c:f>
              <c:numCache>
                <c:formatCode>General</c:formatCode>
                <c:ptCount val="82"/>
                <c:pt idx="0">
                  <c:v>380</c:v>
                </c:pt>
                <c:pt idx="1">
                  <c:v>385</c:v>
                </c:pt>
                <c:pt idx="2">
                  <c:v>390</c:v>
                </c:pt>
                <c:pt idx="3">
                  <c:v>395</c:v>
                </c:pt>
                <c:pt idx="4">
                  <c:v>400</c:v>
                </c:pt>
                <c:pt idx="5">
                  <c:v>405</c:v>
                </c:pt>
                <c:pt idx="6">
                  <c:v>410</c:v>
                </c:pt>
                <c:pt idx="7">
                  <c:v>415</c:v>
                </c:pt>
                <c:pt idx="8">
                  <c:v>420</c:v>
                </c:pt>
                <c:pt idx="9">
                  <c:v>425</c:v>
                </c:pt>
                <c:pt idx="10">
                  <c:v>430</c:v>
                </c:pt>
                <c:pt idx="11">
                  <c:v>435</c:v>
                </c:pt>
                <c:pt idx="12">
                  <c:v>440</c:v>
                </c:pt>
                <c:pt idx="13">
                  <c:v>445</c:v>
                </c:pt>
                <c:pt idx="14">
                  <c:v>450</c:v>
                </c:pt>
                <c:pt idx="15">
                  <c:v>455</c:v>
                </c:pt>
                <c:pt idx="16">
                  <c:v>460</c:v>
                </c:pt>
                <c:pt idx="17">
                  <c:v>465</c:v>
                </c:pt>
                <c:pt idx="18">
                  <c:v>470</c:v>
                </c:pt>
                <c:pt idx="19">
                  <c:v>475</c:v>
                </c:pt>
                <c:pt idx="20">
                  <c:v>480</c:v>
                </c:pt>
                <c:pt idx="21">
                  <c:v>485</c:v>
                </c:pt>
                <c:pt idx="22">
                  <c:v>490</c:v>
                </c:pt>
                <c:pt idx="23">
                  <c:v>495</c:v>
                </c:pt>
                <c:pt idx="24">
                  <c:v>500</c:v>
                </c:pt>
                <c:pt idx="25">
                  <c:v>505</c:v>
                </c:pt>
                <c:pt idx="26">
                  <c:v>510</c:v>
                </c:pt>
                <c:pt idx="27">
                  <c:v>515</c:v>
                </c:pt>
                <c:pt idx="28">
                  <c:v>520</c:v>
                </c:pt>
                <c:pt idx="29">
                  <c:v>525</c:v>
                </c:pt>
                <c:pt idx="30">
                  <c:v>530</c:v>
                </c:pt>
                <c:pt idx="31">
                  <c:v>535</c:v>
                </c:pt>
                <c:pt idx="32">
                  <c:v>540</c:v>
                </c:pt>
                <c:pt idx="33">
                  <c:v>545</c:v>
                </c:pt>
                <c:pt idx="34">
                  <c:v>550</c:v>
                </c:pt>
                <c:pt idx="35">
                  <c:v>555</c:v>
                </c:pt>
                <c:pt idx="36">
                  <c:v>560</c:v>
                </c:pt>
                <c:pt idx="37">
                  <c:v>565</c:v>
                </c:pt>
                <c:pt idx="38">
                  <c:v>570</c:v>
                </c:pt>
                <c:pt idx="39">
                  <c:v>575</c:v>
                </c:pt>
                <c:pt idx="40">
                  <c:v>580</c:v>
                </c:pt>
                <c:pt idx="41">
                  <c:v>585</c:v>
                </c:pt>
                <c:pt idx="42">
                  <c:v>590</c:v>
                </c:pt>
                <c:pt idx="43">
                  <c:v>595</c:v>
                </c:pt>
                <c:pt idx="44">
                  <c:v>600</c:v>
                </c:pt>
                <c:pt idx="45">
                  <c:v>605</c:v>
                </c:pt>
                <c:pt idx="46">
                  <c:v>610</c:v>
                </c:pt>
                <c:pt idx="47">
                  <c:v>615</c:v>
                </c:pt>
                <c:pt idx="48">
                  <c:v>620</c:v>
                </c:pt>
                <c:pt idx="49">
                  <c:v>625</c:v>
                </c:pt>
                <c:pt idx="50">
                  <c:v>630</c:v>
                </c:pt>
                <c:pt idx="51">
                  <c:v>635</c:v>
                </c:pt>
                <c:pt idx="52">
                  <c:v>640</c:v>
                </c:pt>
                <c:pt idx="53">
                  <c:v>645</c:v>
                </c:pt>
                <c:pt idx="54">
                  <c:v>650</c:v>
                </c:pt>
                <c:pt idx="55">
                  <c:v>655</c:v>
                </c:pt>
                <c:pt idx="56">
                  <c:v>660</c:v>
                </c:pt>
                <c:pt idx="57">
                  <c:v>665</c:v>
                </c:pt>
                <c:pt idx="58">
                  <c:v>670</c:v>
                </c:pt>
                <c:pt idx="59">
                  <c:v>675</c:v>
                </c:pt>
                <c:pt idx="60">
                  <c:v>680</c:v>
                </c:pt>
                <c:pt idx="61">
                  <c:v>685</c:v>
                </c:pt>
                <c:pt idx="62">
                  <c:v>690</c:v>
                </c:pt>
                <c:pt idx="63">
                  <c:v>695</c:v>
                </c:pt>
                <c:pt idx="64">
                  <c:v>700</c:v>
                </c:pt>
                <c:pt idx="65">
                  <c:v>705</c:v>
                </c:pt>
                <c:pt idx="66">
                  <c:v>710</c:v>
                </c:pt>
                <c:pt idx="67">
                  <c:v>715</c:v>
                </c:pt>
                <c:pt idx="68">
                  <c:v>720</c:v>
                </c:pt>
                <c:pt idx="69">
                  <c:v>725</c:v>
                </c:pt>
                <c:pt idx="70">
                  <c:v>730</c:v>
                </c:pt>
                <c:pt idx="71">
                  <c:v>735</c:v>
                </c:pt>
                <c:pt idx="72">
                  <c:v>740</c:v>
                </c:pt>
                <c:pt idx="73">
                  <c:v>745</c:v>
                </c:pt>
                <c:pt idx="74">
                  <c:v>750</c:v>
                </c:pt>
                <c:pt idx="75">
                  <c:v>755</c:v>
                </c:pt>
                <c:pt idx="76">
                  <c:v>760</c:v>
                </c:pt>
              </c:numCache>
            </c:numRef>
          </c:xVal>
          <c:yVal>
            <c:numRef>
              <c:f>'BIOS COI Calculator'!$L$27:$L$109</c:f>
              <c:numCache>
                <c:formatCode>0.00000</c:formatCode>
                <c:ptCount val="83"/>
                <c:pt idx="0">
                  <c:v>-2.8445920637556039E-2</c:v>
                </c:pt>
                <c:pt idx="1">
                  <c:v>1.0845483978084013E-2</c:v>
                </c:pt>
                <c:pt idx="2">
                  <c:v>-7.0169598206873657E-2</c:v>
                </c:pt>
                <c:pt idx="3">
                  <c:v>-6.2549450439980073E-2</c:v>
                </c:pt>
                <c:pt idx="4">
                  <c:v>-6.2781487630748811E-2</c:v>
                </c:pt>
                <c:pt idx="5">
                  <c:v>-1.4538734849742654E-3</c:v>
                </c:pt>
                <c:pt idx="6">
                  <c:v>9.3316159721069242E-2</c:v>
                </c:pt>
                <c:pt idx="7">
                  <c:v>0.19878969450439982</c:v>
                </c:pt>
                <c:pt idx="8">
                  <c:v>0.39694436327411592</c:v>
                </c:pt>
                <c:pt idx="9">
                  <c:v>0.74434820355304665</c:v>
                </c:pt>
                <c:pt idx="10">
                  <c:v>4.6363545791859535E-2</c:v>
                </c:pt>
                <c:pt idx="11">
                  <c:v>9.1179053872835994E-2</c:v>
                </c:pt>
                <c:pt idx="12">
                  <c:v>0.18377422396893539</c:v>
                </c:pt>
                <c:pt idx="13">
                  <c:v>0.32281310856346157</c:v>
                </c:pt>
                <c:pt idx="14">
                  <c:v>0.41245869198690593</c:v>
                </c:pt>
                <c:pt idx="15">
                  <c:v>0.37909285739902143</c:v>
                </c:pt>
                <c:pt idx="16">
                  <c:v>0.31004211309057533</c:v>
                </c:pt>
                <c:pt idx="17">
                  <c:v>0.29178703465139488</c:v>
                </c:pt>
                <c:pt idx="18">
                  <c:v>0.33794241371566508</c:v>
                </c:pt>
                <c:pt idx="19">
                  <c:v>0.43607131217706463</c:v>
                </c:pt>
                <c:pt idx="20">
                  <c:v>0.68880675951906289</c:v>
                </c:pt>
                <c:pt idx="21">
                  <c:v>0.86271062855390901</c:v>
                </c:pt>
                <c:pt idx="22">
                  <c:v>0.8686926218386265</c:v>
                </c:pt>
                <c:pt idx="23">
                  <c:v>0.74778054577664033</c:v>
                </c:pt>
                <c:pt idx="24">
                  <c:v>0.62496298933153205</c:v>
                </c:pt>
                <c:pt idx="25">
                  <c:v>0.55352926801884139</c:v>
                </c:pt>
                <c:pt idx="26">
                  <c:v>0.50197311146328893</c:v>
                </c:pt>
                <c:pt idx="27">
                  <c:v>0.46464916699821285</c:v>
                </c:pt>
                <c:pt idx="28">
                  <c:v>0.44511857586509451</c:v>
                </c:pt>
                <c:pt idx="29">
                  <c:v>0.4364294346230172</c:v>
                </c:pt>
                <c:pt idx="30">
                  <c:v>0.43490522904899359</c:v>
                </c:pt>
                <c:pt idx="31">
                  <c:v>0.4368749997401225</c:v>
                </c:pt>
                <c:pt idx="32">
                  <c:v>0.44488285755765267</c:v>
                </c:pt>
                <c:pt idx="33">
                  <c:v>0.4581485778917101</c:v>
                </c:pt>
                <c:pt idx="34">
                  <c:v>0.4760876430999002</c:v>
                </c:pt>
                <c:pt idx="35">
                  <c:v>0.49982783393155161</c:v>
                </c:pt>
                <c:pt idx="36">
                  <c:v>0.5257979092010826</c:v>
                </c:pt>
                <c:pt idx="37">
                  <c:v>0.55790571188837601</c:v>
                </c:pt>
                <c:pt idx="38">
                  <c:v>0.59420652698411236</c:v>
                </c:pt>
                <c:pt idx="39">
                  <c:v>0.63194426047663077</c:v>
                </c:pt>
                <c:pt idx="40">
                  <c:v>0.67191762754478068</c:v>
                </c:pt>
                <c:pt idx="41">
                  <c:v>0.71317998694632945</c:v>
                </c:pt>
                <c:pt idx="42">
                  <c:v>0.74807274636220544</c:v>
                </c:pt>
                <c:pt idx="43">
                  <c:v>0.77990800458089771</c:v>
                </c:pt>
                <c:pt idx="44">
                  <c:v>0.80791862823533245</c:v>
                </c:pt>
                <c:pt idx="45">
                  <c:v>0.82760755620464233</c:v>
                </c:pt>
                <c:pt idx="46">
                  <c:v>0.84133438010784112</c:v>
                </c:pt>
                <c:pt idx="47">
                  <c:v>0.84941717206805045</c:v>
                </c:pt>
                <c:pt idx="48">
                  <c:v>0.85217361577195316</c:v>
                </c:pt>
                <c:pt idx="49">
                  <c:v>0.85284643076500199</c:v>
                </c:pt>
                <c:pt idx="50">
                  <c:v>0.85623831945000095</c:v>
                </c:pt>
                <c:pt idx="51">
                  <c:v>0.8630471914448985</c:v>
                </c:pt>
                <c:pt idx="52">
                  <c:v>0.86222310963619564</c:v>
                </c:pt>
                <c:pt idx="53">
                  <c:v>0.85323015282311476</c:v>
                </c:pt>
                <c:pt idx="54">
                  <c:v>0.82840017263305532</c:v>
                </c:pt>
                <c:pt idx="55">
                  <c:v>0.77634581446158402</c:v>
                </c:pt>
                <c:pt idx="56">
                  <c:v>0.70623554196238991</c:v>
                </c:pt>
                <c:pt idx="57">
                  <c:v>0.62732634904256723</c:v>
                </c:pt>
                <c:pt idx="58">
                  <c:v>0.54820202629905657</c:v>
                </c:pt>
                <c:pt idx="59">
                  <c:v>0.47496871913895233</c:v>
                </c:pt>
                <c:pt idx="60">
                  <c:v>0.40999934348593203</c:v>
                </c:pt>
                <c:pt idx="61">
                  <c:v>0.3519746070549602</c:v>
                </c:pt>
                <c:pt idx="62">
                  <c:v>0.29954763682355418</c:v>
                </c:pt>
                <c:pt idx="63">
                  <c:v>0.25443958825026664</c:v>
                </c:pt>
                <c:pt idx="64">
                  <c:v>0.21585067778698144</c:v>
                </c:pt>
                <c:pt idx="65">
                  <c:v>0.18164728179071138</c:v>
                </c:pt>
                <c:pt idx="66">
                  <c:v>0.15264529519043971</c:v>
                </c:pt>
                <c:pt idx="67">
                  <c:v>0.12810151385511725</c:v>
                </c:pt>
                <c:pt idx="68">
                  <c:v>0.10773907170716736</c:v>
                </c:pt>
                <c:pt idx="69">
                  <c:v>9.0535839645832505E-2</c:v>
                </c:pt>
                <c:pt idx="70">
                  <c:v>7.5618046786680007E-2</c:v>
                </c:pt>
                <c:pt idx="71">
                  <c:v>6.3452210902161674E-2</c:v>
                </c:pt>
                <c:pt idx="72">
                  <c:v>5.3528544508736231E-2</c:v>
                </c:pt>
                <c:pt idx="73">
                  <c:v>4.4560847401069442E-2</c:v>
                </c:pt>
                <c:pt idx="74">
                  <c:v>3.6800364206215824E-2</c:v>
                </c:pt>
                <c:pt idx="75">
                  <c:v>3.0735062980223278E-2</c:v>
                </c:pt>
                <c:pt idx="76">
                  <c:v>2.593576441829203E-2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83-2342-BBD2-C38291A72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0254704"/>
        <c:axId val="1604509536"/>
      </c:scatterChart>
      <c:valAx>
        <c:axId val="1244885215"/>
        <c:scaling>
          <c:orientation val="minMax"/>
          <c:max val="760"/>
          <c:min val="3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4956831"/>
        <c:crosses val="autoZero"/>
        <c:crossBetween val="midCat"/>
      </c:valAx>
      <c:valAx>
        <c:axId val="1244956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4885215"/>
        <c:crosses val="autoZero"/>
        <c:crossBetween val="midCat"/>
      </c:valAx>
      <c:valAx>
        <c:axId val="1604509536"/>
        <c:scaling>
          <c:orientation val="minMax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0254704"/>
        <c:crosses val="max"/>
        <c:crossBetween val="midCat"/>
      </c:valAx>
      <c:valAx>
        <c:axId val="1560254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04509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21166</xdr:colOff>
      <xdr:row>2</xdr:row>
      <xdr:rowOff>116415</xdr:rowOff>
    </xdr:from>
    <xdr:to>
      <xdr:col>13</xdr:col>
      <xdr:colOff>1016000</xdr:colOff>
      <xdr:row>10</xdr:row>
      <xdr:rowOff>21166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76605B99-9DAC-4B57-BBD0-9EE336FD1721}"/>
            </a:ext>
          </a:extLst>
        </xdr:cNvPr>
        <xdr:cNvSpPr/>
      </xdr:nvSpPr>
      <xdr:spPr>
        <a:xfrm>
          <a:off x="1206499" y="899582"/>
          <a:ext cx="7207251" cy="1174751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 u="sng">
              <a:latin typeface="Arial" panose="020B0604020202020204" pitchFamily="34" charset="0"/>
              <a:cs typeface="Arial" panose="020B0604020202020204" pitchFamily="34" charset="0"/>
            </a:rPr>
            <a:t>INSTRUCTIONS</a:t>
          </a:r>
        </a:p>
        <a:p>
          <a:pPr algn="l"/>
          <a:endParaRPr lang="en-US" sz="6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- To use the BIOS COI calculator,</a:t>
          </a:r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 simply input the spectral distribution for the light source. </a:t>
          </a:r>
        </a:p>
        <a:p>
          <a:pPr algn="l"/>
          <a:r>
            <a:rPr lang="en-US" sz="1400" baseline="0">
              <a:latin typeface="Arial" panose="020B0604020202020204" pitchFamily="34" charset="0"/>
              <a:cs typeface="Arial" panose="020B0604020202020204" pitchFamily="34" charset="0"/>
            </a:rPr>
            <a:t>- BIOS SPDs have been inlcuded for your convenience </a:t>
          </a:r>
        </a:p>
        <a:p>
          <a:pPr algn="l"/>
          <a:r>
            <a:rPr lang="en-US" sz="14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Using cells D27 - D103 below, input the spectral data for 380nm - 760nm in 5nm intervals.</a:t>
          </a:r>
          <a:endParaRPr lang="en-US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US" sz="1400" b="1" u="sng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US" sz="11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10583</xdr:colOff>
      <xdr:row>12</xdr:row>
      <xdr:rowOff>10583</xdr:rowOff>
    </xdr:from>
    <xdr:to>
      <xdr:col>13</xdr:col>
      <xdr:colOff>0</xdr:colOff>
      <xdr:row>21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D47E32B-C3A8-495D-8328-B90A76824D41}"/>
            </a:ext>
          </a:extLst>
        </xdr:cNvPr>
        <xdr:cNvSpPr/>
      </xdr:nvSpPr>
      <xdr:spPr>
        <a:xfrm>
          <a:off x="1187201" y="2489884"/>
          <a:ext cx="12946218" cy="1936440"/>
        </a:xfrm>
        <a:prstGeom prst="rect">
          <a:avLst/>
        </a:prstGeom>
        <a:noFill/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sz="1400" b="1" u="sng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COI CALCULATOR</a:t>
          </a:r>
          <a:r>
            <a:rPr lang="en-US" sz="1400" b="1" u="sng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NOTES</a:t>
          </a:r>
        </a:p>
        <a:p>
          <a:endParaRPr lang="en-US" sz="1100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40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"COI</a:t>
          </a:r>
          <a:r>
            <a:rPr lang="en-US" sz="14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Result" provide </a:t>
          </a:r>
          <a:r>
            <a:rPr lang="en-US" sz="140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 the COI Value</a:t>
          </a:r>
          <a:r>
            <a:rPr lang="en-US" sz="14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the spectral distribution provided in cells D30 - D106.</a:t>
          </a:r>
        </a:p>
        <a:p>
          <a:endParaRPr lang="en-US" sz="1400" baseline="0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Each unique light source and CCT will need to be calculated individuallly.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aseline="0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COI is color fidelity of oxygenated blood and cyanosed blood relative to a 4000K reference.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aseline="0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Light sources with a COI of 3.3 or less - </a:t>
          </a:r>
          <a:r>
            <a:rPr lang="en-US" sz="1400" b="1" i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lower the better</a:t>
          </a:r>
          <a:r>
            <a:rPr lang="en-US" sz="1400" b="0" i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</a:t>
          </a:r>
          <a:r>
            <a:rPr lang="en-US" sz="1400" b="0" i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 deemed to provide appropriate light quality for</a:t>
          </a:r>
          <a:r>
            <a:rPr lang="en-US" sz="1400" b="0" i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</a:t>
          </a:r>
          <a:r>
            <a:rPr lang="en-US" sz="1400" b="0" i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isual detection of cyanosis.</a:t>
          </a:r>
          <a:endParaRPr lang="en-US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148166</xdr:colOff>
      <xdr:row>0</xdr:row>
      <xdr:rowOff>95251</xdr:rowOff>
    </xdr:from>
    <xdr:to>
      <xdr:col>0</xdr:col>
      <xdr:colOff>1066589</xdr:colOff>
      <xdr:row>0</xdr:row>
      <xdr:rowOff>508001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FDB8094-52CB-4051-AAEB-A232F1E04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166" y="95251"/>
          <a:ext cx="918423" cy="412750"/>
        </a:xfrm>
        <a:prstGeom prst="rect">
          <a:avLst/>
        </a:prstGeom>
      </xdr:spPr>
    </xdr:pic>
    <xdr:clientData/>
  </xdr:twoCellAnchor>
  <xdr:twoCellAnchor>
    <xdr:from>
      <xdr:col>12</xdr:col>
      <xdr:colOff>126063</xdr:colOff>
      <xdr:row>25</xdr:row>
      <xdr:rowOff>462243</xdr:rowOff>
    </xdr:from>
    <xdr:to>
      <xdr:col>12</xdr:col>
      <xdr:colOff>1848968</xdr:colOff>
      <xdr:row>38</xdr:row>
      <xdr:rowOff>154081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1D5D50C1-2E1A-4A6A-90D2-58CC600B0BC5}"/>
            </a:ext>
          </a:extLst>
        </xdr:cNvPr>
        <xdr:cNvSpPr/>
      </xdr:nvSpPr>
      <xdr:spPr>
        <a:xfrm flipH="1">
          <a:off x="12340475" y="5743015"/>
          <a:ext cx="1722905" cy="2423272"/>
        </a:xfrm>
        <a:prstGeom prst="rightArrow">
          <a:avLst/>
        </a:prstGeom>
        <a:solidFill>
          <a:srgbClr val="44E5CA"/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rgbClr val="0B3B3D"/>
              </a:solidFill>
              <a:latin typeface="Arial" panose="020B0604020202020204" pitchFamily="34" charset="0"/>
              <a:cs typeface="Arial" panose="020B0604020202020204" pitchFamily="34" charset="0"/>
            </a:rPr>
            <a:t>STEP</a:t>
          </a:r>
          <a:r>
            <a:rPr lang="en-US" sz="1200" b="1" baseline="0">
              <a:solidFill>
                <a:srgbClr val="0B3B3D"/>
              </a:solidFill>
              <a:latin typeface="Arial" panose="020B0604020202020204" pitchFamily="34" charset="0"/>
              <a:cs typeface="Arial" panose="020B0604020202020204" pitchFamily="34" charset="0"/>
            </a:rPr>
            <a:t> 2</a:t>
          </a:r>
        </a:p>
        <a:p>
          <a:pPr algn="l"/>
          <a:r>
            <a:rPr lang="en-US" sz="1200" b="0" i="1">
              <a:solidFill>
                <a:srgbClr val="0B3B3D"/>
              </a:solidFill>
              <a:latin typeface="Arial" panose="020B0604020202020204" pitchFamily="34" charset="0"/>
              <a:cs typeface="Arial" panose="020B0604020202020204" pitchFamily="34" charset="0"/>
            </a:rPr>
            <a:t>Paste the SPD Data Here,</a:t>
          </a:r>
          <a:r>
            <a:rPr lang="en-US" sz="1200" b="0" i="1" baseline="0">
              <a:solidFill>
                <a:srgbClr val="0B3B3D"/>
              </a:solidFill>
              <a:latin typeface="Arial" panose="020B0604020202020204" pitchFamily="34" charset="0"/>
              <a:cs typeface="Arial" panose="020B0604020202020204" pitchFamily="34" charset="0"/>
            </a:rPr>
            <a:t> into highlighted column L</a:t>
          </a:r>
          <a:endParaRPr lang="en-US" sz="1200" b="0" i="1">
            <a:solidFill>
              <a:srgbClr val="0B3B3D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46</xdr:col>
      <xdr:colOff>82358</xdr:colOff>
      <xdr:row>24</xdr:row>
      <xdr:rowOff>40340</xdr:rowOff>
    </xdr:from>
    <xdr:to>
      <xdr:col>49</xdr:col>
      <xdr:colOff>126063</xdr:colOff>
      <xdr:row>28</xdr:row>
      <xdr:rowOff>116540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709697B8-2A10-415E-9598-8CBA19AA55FB}"/>
            </a:ext>
          </a:extLst>
        </xdr:cNvPr>
        <xdr:cNvSpPr/>
      </xdr:nvSpPr>
      <xdr:spPr>
        <a:xfrm flipH="1">
          <a:off x="16709086" y="4858869"/>
          <a:ext cx="2060764" cy="1588995"/>
        </a:xfrm>
        <a:prstGeom prst="rightArrow">
          <a:avLst/>
        </a:prstGeom>
        <a:solidFill>
          <a:srgbClr val="44E5CA"/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rgbClr val="0B3B3D"/>
              </a:solidFill>
              <a:latin typeface="Arial" panose="020B0604020202020204" pitchFamily="34" charset="0"/>
              <a:cs typeface="Arial" panose="020B0604020202020204" pitchFamily="34" charset="0"/>
            </a:rPr>
            <a:t>      STEP 3</a:t>
          </a:r>
        </a:p>
        <a:p>
          <a:pPr algn="l"/>
          <a:r>
            <a:rPr lang="en-US" sz="1200" b="0" i="1" baseline="0">
              <a:solidFill>
                <a:srgbClr val="0B3B3D"/>
              </a:solidFill>
              <a:latin typeface="Arial" panose="020B0604020202020204" pitchFamily="34" charset="0"/>
              <a:cs typeface="Arial" panose="020B0604020202020204" pitchFamily="34" charset="0"/>
            </a:rPr>
            <a:t>       Record the COI</a:t>
          </a:r>
        </a:p>
        <a:p>
          <a:pPr algn="l"/>
          <a:r>
            <a:rPr lang="en-US" sz="1200" b="0" i="1" baseline="0">
              <a:solidFill>
                <a:srgbClr val="0B3B3D"/>
              </a:solidFill>
              <a:latin typeface="Arial" panose="020B0604020202020204" pitchFamily="34" charset="0"/>
              <a:cs typeface="Arial" panose="020B0604020202020204" pitchFamily="34" charset="0"/>
            </a:rPr>
            <a:t>       value of the light </a:t>
          </a:r>
        </a:p>
        <a:p>
          <a:pPr algn="l"/>
          <a:r>
            <a:rPr lang="en-US" sz="1200" b="0" i="1" baseline="0">
              <a:solidFill>
                <a:srgbClr val="0B3B3D"/>
              </a:solidFill>
              <a:latin typeface="Arial" panose="020B0604020202020204" pitchFamily="34" charset="0"/>
              <a:cs typeface="Arial" panose="020B0604020202020204" pitchFamily="34" charset="0"/>
            </a:rPr>
            <a:t>       source</a:t>
          </a:r>
          <a:endParaRPr lang="en-US" sz="1200" b="0" i="1">
            <a:solidFill>
              <a:srgbClr val="0B3B3D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54341</xdr:colOff>
      <xdr:row>22</xdr:row>
      <xdr:rowOff>28015</xdr:rowOff>
    </xdr:from>
    <xdr:to>
      <xdr:col>8</xdr:col>
      <xdr:colOff>818345</xdr:colOff>
      <xdr:row>30</xdr:row>
      <xdr:rowOff>56029</xdr:rowOff>
    </xdr:to>
    <xdr:sp macro="" textlink="">
      <xdr:nvSpPr>
        <xdr:cNvPr id="8" name="Arrow: Right 7">
          <a:extLst>
            <a:ext uri="{FF2B5EF4-FFF2-40B4-BE49-F238E27FC236}">
              <a16:creationId xmlns:a16="http://schemas.microsoft.com/office/drawing/2014/main" id="{CBB68633-1FDB-44C8-B2B0-DBC6EE217B56}"/>
            </a:ext>
          </a:extLst>
        </xdr:cNvPr>
        <xdr:cNvSpPr/>
      </xdr:nvSpPr>
      <xdr:spPr>
        <a:xfrm flipH="1">
          <a:off x="6507193" y="4549036"/>
          <a:ext cx="2628758" cy="2120831"/>
        </a:xfrm>
        <a:prstGeom prst="rightArrow">
          <a:avLst>
            <a:gd name="adj1" fmla="val 50000"/>
            <a:gd name="adj2" fmla="val 46777"/>
          </a:avLst>
        </a:prstGeom>
        <a:solidFill>
          <a:srgbClr val="44E5CA"/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rgbClr val="0B3B3D"/>
              </a:solidFill>
              <a:latin typeface="Arial" panose="020B0604020202020204" pitchFamily="34" charset="0"/>
              <a:cs typeface="Arial" panose="020B0604020202020204" pitchFamily="34" charset="0"/>
            </a:rPr>
            <a:t>STEP</a:t>
          </a:r>
          <a:r>
            <a:rPr lang="en-US" sz="1200" b="1" baseline="0">
              <a:solidFill>
                <a:srgbClr val="0B3B3D"/>
              </a:solidFill>
              <a:latin typeface="Arial" panose="020B0604020202020204" pitchFamily="34" charset="0"/>
              <a:cs typeface="Arial" panose="020B0604020202020204" pitchFamily="34" charset="0"/>
            </a:rPr>
            <a:t> 1</a:t>
          </a:r>
        </a:p>
        <a:p>
          <a:pPr algn="l"/>
          <a:r>
            <a:rPr lang="en-US" sz="1200" b="0" i="1" baseline="0">
              <a:solidFill>
                <a:srgbClr val="0B3B3D"/>
              </a:solidFill>
              <a:latin typeface="Arial" panose="020B0604020202020204" pitchFamily="34" charset="0"/>
              <a:cs typeface="Arial" panose="020B0604020202020204" pitchFamily="34" charset="0"/>
            </a:rPr>
            <a:t>Determine </a:t>
          </a:r>
          <a:r>
            <a:rPr lang="en-US" sz="1200" b="0" i="1">
              <a:solidFill>
                <a:srgbClr val="0B3B3D"/>
              </a:solidFill>
              <a:latin typeface="Arial" panose="020B0604020202020204" pitchFamily="34" charset="0"/>
              <a:cs typeface="Arial" panose="020B0604020202020204" pitchFamily="34" charset="0"/>
            </a:rPr>
            <a:t>the BIOS CCT you want</a:t>
          </a:r>
          <a:r>
            <a:rPr lang="en-US" sz="1200" b="0" i="1" baseline="0">
              <a:solidFill>
                <a:srgbClr val="0B3B3D"/>
              </a:solidFill>
              <a:latin typeface="Arial" panose="020B0604020202020204" pitchFamily="34" charset="0"/>
              <a:cs typeface="Arial" panose="020B0604020202020204" pitchFamily="34" charset="0"/>
            </a:rPr>
            <a:t> to evaluate. </a:t>
          </a:r>
          <a:endParaRPr lang="en-US" sz="1200" b="0" i="1">
            <a:solidFill>
              <a:srgbClr val="0B3B3D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n-US" sz="500" b="0" i="1">
            <a:solidFill>
              <a:srgbClr val="0B3B3D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200" b="0" i="1">
              <a:solidFill>
                <a:srgbClr val="0B3B3D"/>
              </a:solidFill>
              <a:latin typeface="Arial" panose="020B0604020202020204" pitchFamily="34" charset="0"/>
              <a:cs typeface="Arial" panose="020B0604020202020204" pitchFamily="34" charset="0"/>
            </a:rPr>
            <a:t>Select and copy the </a:t>
          </a:r>
          <a:r>
            <a:rPr lang="en-US" sz="1200" b="0" i="1" baseline="0">
              <a:solidFill>
                <a:srgbClr val="0B3B3D"/>
              </a:solidFill>
              <a:latin typeface="Arial" panose="020B0604020202020204" pitchFamily="34" charset="0"/>
              <a:cs typeface="Arial" panose="020B0604020202020204" pitchFamily="34" charset="0"/>
            </a:rPr>
            <a:t>SPD data from columns D, E, or F</a:t>
          </a:r>
          <a:endParaRPr lang="en-US" sz="1200" b="0" i="1">
            <a:solidFill>
              <a:srgbClr val="0B3B3D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1366347</xdr:colOff>
      <xdr:row>2</xdr:row>
      <xdr:rowOff>96346</xdr:rowOff>
    </xdr:from>
    <xdr:to>
      <xdr:col>52</xdr:col>
      <xdr:colOff>376622</xdr:colOff>
      <xdr:row>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948E26A-408B-B249-9416-EFD0ED0715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3"/>
  <sheetViews>
    <sheetView tabSelected="1" zoomScale="71" zoomScaleNormal="71" zoomScalePageLayoutView="130" workbookViewId="0">
      <selection activeCell="D1" sqref="D1"/>
    </sheetView>
  </sheetViews>
  <sheetFormatPr defaultColWidth="8.625" defaultRowHeight="12.75" x14ac:dyDescent="0.3"/>
  <cols>
    <col min="1" max="1" width="15.5" style="1" customWidth="1"/>
    <col min="2" max="2" width="11.75" style="1" customWidth="1"/>
    <col min="3" max="3" width="11" style="1" customWidth="1"/>
    <col min="4" max="4" width="15.875" style="1" customWidth="1"/>
    <col min="5" max="5" width="16.125" style="1" customWidth="1"/>
    <col min="6" max="6" width="14.5" style="1" customWidth="1"/>
    <col min="7" max="7" width="13.625" style="1" customWidth="1"/>
    <col min="8" max="8" width="10.875" style="1" customWidth="1"/>
    <col min="9" max="9" width="13" style="1" customWidth="1"/>
    <col min="10" max="10" width="11.375" style="1" customWidth="1"/>
    <col min="11" max="11" width="11.125" style="1" customWidth="1"/>
    <col min="12" max="12" width="15.25" style="3" customWidth="1"/>
    <col min="13" max="13" width="25.125" style="1" customWidth="1"/>
    <col min="14" max="14" width="23.625" style="1" customWidth="1"/>
    <col min="15" max="15" width="9" style="1" customWidth="1"/>
    <col min="16" max="16" width="11" style="1" hidden="1" customWidth="1"/>
    <col min="17" max="17" width="16" style="1" hidden="1" customWidth="1"/>
    <col min="18" max="18" width="8.625" style="1" hidden="1" customWidth="1"/>
    <col min="19" max="19" width="11.875" style="1" hidden="1" customWidth="1"/>
    <col min="20" max="20" width="12.375" style="1" hidden="1" customWidth="1"/>
    <col min="21" max="21" width="11.875" style="1" hidden="1" customWidth="1"/>
    <col min="22" max="22" width="1.125" style="1" hidden="1" customWidth="1"/>
    <col min="23" max="23" width="11.875" style="1" hidden="1" customWidth="1"/>
    <col min="24" max="24" width="13.625" style="1" hidden="1" customWidth="1"/>
    <col min="25" max="25" width="11.875" style="1" hidden="1" customWidth="1"/>
    <col min="26" max="26" width="13.625" style="1" hidden="1" customWidth="1"/>
    <col min="27" max="27" width="12.125" style="1" hidden="1" customWidth="1"/>
    <col min="28" max="28" width="13.625" style="1" hidden="1" customWidth="1"/>
    <col min="29" max="29" width="11.875" style="1" hidden="1" customWidth="1"/>
    <col min="30" max="30" width="13.625" style="1" hidden="1" customWidth="1"/>
    <col min="31" max="31" width="11.875" style="1" hidden="1" customWidth="1"/>
    <col min="32" max="32" width="13.625" style="1" hidden="1" customWidth="1"/>
    <col min="33" max="33" width="11.875" style="1" hidden="1" customWidth="1"/>
    <col min="34" max="34" width="13.625" style="1" hidden="1" customWidth="1"/>
    <col min="35" max="35" width="1.375" style="1" hidden="1" customWidth="1"/>
    <col min="36" max="36" width="5.125" style="1" hidden="1" customWidth="1"/>
    <col min="37" max="37" width="8.625" style="1" hidden="1" customWidth="1"/>
    <col min="38" max="38" width="1.125" style="1" hidden="1" customWidth="1"/>
    <col min="39" max="46" width="8.625" style="1" hidden="1" customWidth="1"/>
    <col min="47" max="16384" width="8.625" style="1"/>
  </cols>
  <sheetData>
    <row r="1" spans="1:15" ht="49.5" customHeight="1" x14ac:dyDescent="0.3">
      <c r="B1" s="2" t="s">
        <v>42</v>
      </c>
    </row>
    <row r="2" spans="1:15" x14ac:dyDescent="0.3">
      <c r="B2" s="4" t="s">
        <v>39</v>
      </c>
      <c r="C2" s="5">
        <f ca="1">NOW()</f>
        <v>44544.662267824075</v>
      </c>
      <c r="D2" s="4" t="s">
        <v>52</v>
      </c>
      <c r="E2" s="4"/>
      <c r="F2" s="4"/>
      <c r="G2" s="4"/>
    </row>
    <row r="4" spans="1:15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5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5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5" x14ac:dyDescent="0.3">
      <c r="A10" s="4"/>
      <c r="B10" s="6"/>
    </row>
    <row r="11" spans="1:15" x14ac:dyDescent="0.3">
      <c r="A11" s="4"/>
      <c r="B11" s="6"/>
    </row>
    <row r="12" spans="1:15" x14ac:dyDescent="0.3">
      <c r="A12" s="4"/>
      <c r="B12" s="6"/>
      <c r="O12" s="3"/>
    </row>
    <row r="13" spans="1:15" ht="12.75" customHeight="1" x14ac:dyDescent="0.3">
      <c r="A13" s="4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O13" s="9"/>
    </row>
    <row r="14" spans="1:15" ht="12.75" customHeight="1" x14ac:dyDescent="0.3">
      <c r="A14" s="4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O14" s="9"/>
    </row>
    <row r="15" spans="1:15" ht="26.25" x14ac:dyDescent="0.3">
      <c r="A15" s="4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O15" s="9"/>
    </row>
    <row r="16" spans="1:15" x14ac:dyDescent="0.3">
      <c r="A16" s="4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O16" s="3"/>
    </row>
    <row r="17" spans="1:46" x14ac:dyDescent="0.3">
      <c r="A17" s="4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46" ht="20.25" customHeight="1" x14ac:dyDescent="0.3">
      <c r="A18" s="10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46" ht="19.5" customHeight="1" x14ac:dyDescent="0.3">
      <c r="A19" s="10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46" s="3" customFormat="1" x14ac:dyDescent="0.3">
      <c r="A20" s="10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46" ht="21" customHeight="1" x14ac:dyDescent="0.3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24"/>
      <c r="O21" s="12"/>
      <c r="P21" s="11"/>
    </row>
    <row r="22" spans="1:46" ht="16.5" customHeight="1" x14ac:dyDescent="0.3">
      <c r="P22" s="44" t="s">
        <v>40</v>
      </c>
      <c r="Q22" s="44"/>
      <c r="R22" s="44"/>
      <c r="S22" s="44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6" ht="5.25" customHeight="1" x14ac:dyDescent="0.3">
      <c r="P23" s="32"/>
      <c r="Q23" s="32"/>
      <c r="R23" s="32"/>
      <c r="S23" s="32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6" ht="16.5" customHeight="1" thickBot="1" x14ac:dyDescent="0.35">
      <c r="P24" s="32"/>
      <c r="Q24" s="32"/>
      <c r="R24" s="32"/>
      <c r="S24" s="32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6" ht="36" customHeight="1" thickBot="1" x14ac:dyDescent="0.35">
      <c r="B25" s="37" t="s">
        <v>48</v>
      </c>
      <c r="C25" s="38"/>
      <c r="D25" s="38"/>
      <c r="E25" s="38"/>
      <c r="F25" s="39"/>
      <c r="J25" s="34" t="s">
        <v>47</v>
      </c>
      <c r="K25" s="35"/>
      <c r="L25" s="36"/>
      <c r="P25" s="32"/>
      <c r="Q25" s="32"/>
      <c r="R25" s="32"/>
      <c r="S25" s="32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6" ht="56.25" customHeight="1" thickBot="1" x14ac:dyDescent="0.35">
      <c r="B26" s="20" t="s">
        <v>36</v>
      </c>
      <c r="C26" s="21" t="s">
        <v>43</v>
      </c>
      <c r="D26" s="21" t="s">
        <v>45</v>
      </c>
      <c r="E26" s="21" t="s">
        <v>46</v>
      </c>
      <c r="F26" s="22" t="s">
        <v>44</v>
      </c>
      <c r="J26" s="45" t="s">
        <v>36</v>
      </c>
      <c r="K26" s="46"/>
      <c r="L26" s="27" t="s">
        <v>49</v>
      </c>
      <c r="N26" s="25" t="s">
        <v>41</v>
      </c>
      <c r="O26" s="26">
        <f>(AQ35+AQ36)/2</f>
        <v>3.7307640607247134</v>
      </c>
      <c r="P26" s="13"/>
      <c r="Q26" s="13" t="s">
        <v>0</v>
      </c>
      <c r="R26" s="13" t="s">
        <v>1</v>
      </c>
      <c r="S26" s="13" t="s">
        <v>2</v>
      </c>
      <c r="T26" s="14" t="s">
        <v>38</v>
      </c>
      <c r="U26" s="14" t="s">
        <v>37</v>
      </c>
      <c r="V26" s="13"/>
      <c r="W26" s="13" t="s">
        <v>27</v>
      </c>
      <c r="X26" s="13" t="s">
        <v>9</v>
      </c>
      <c r="Y26" s="13" t="s">
        <v>28</v>
      </c>
      <c r="Z26" s="13" t="s">
        <v>9</v>
      </c>
      <c r="AA26" s="13" t="s">
        <v>29</v>
      </c>
      <c r="AB26" s="13" t="s">
        <v>9</v>
      </c>
      <c r="AC26" s="13" t="s">
        <v>30</v>
      </c>
      <c r="AD26" s="13" t="s">
        <v>9</v>
      </c>
      <c r="AE26" s="13" t="s">
        <v>31</v>
      </c>
      <c r="AF26" s="13" t="s">
        <v>9</v>
      </c>
      <c r="AG26" s="13" t="s">
        <v>32</v>
      </c>
      <c r="AH26" s="13" t="s">
        <v>9</v>
      </c>
      <c r="AI26" s="13" t="s">
        <v>33</v>
      </c>
      <c r="AJ26" s="13" t="s">
        <v>9</v>
      </c>
      <c r="AK26" s="13" t="s">
        <v>35</v>
      </c>
      <c r="AL26" s="13" t="s">
        <v>9</v>
      </c>
      <c r="AM26" s="13" t="s">
        <v>34</v>
      </c>
      <c r="AN26" s="13" t="s">
        <v>9</v>
      </c>
    </row>
    <row r="27" spans="1:46" x14ac:dyDescent="0.2">
      <c r="B27" s="23">
        <v>380</v>
      </c>
      <c r="C27" s="50">
        <v>1.17985E-4</v>
      </c>
      <c r="D27" s="51">
        <v>1.00389E-4</v>
      </c>
      <c r="E27" s="59">
        <v>-2.8445920637556039E-2</v>
      </c>
      <c r="F27" s="52">
        <v>2.6850305200000002E-4</v>
      </c>
      <c r="J27" s="47">
        <v>380</v>
      </c>
      <c r="K27" s="48"/>
      <c r="L27" s="28">
        <v>-2.8445920637556039E-2</v>
      </c>
      <c r="P27" s="15">
        <v>380</v>
      </c>
      <c r="Q27" s="16">
        <v>1.4E-3</v>
      </c>
      <c r="R27" s="16">
        <v>0</v>
      </c>
      <c r="S27" s="16">
        <v>6.4999999999999997E-3</v>
      </c>
      <c r="T27" s="17">
        <v>2.5999999999999999E-2</v>
      </c>
      <c r="U27" s="17">
        <v>2.1000000000000001E-2</v>
      </c>
      <c r="W27" s="1">
        <f t="shared" ref="W27:W58" si="0">L27*Q27</f>
        <v>-3.9824288892578456E-5</v>
      </c>
      <c r="X27" s="1">
        <f t="shared" ref="X27:X33" si="1">0.5*($P28-$P27)*(W27+W28)</f>
        <v>-3.9910560351984068E-5</v>
      </c>
      <c r="Y27" s="1">
        <f t="shared" ref="Y27:Y58" si="2">L27*R27</f>
        <v>0</v>
      </c>
      <c r="Z27" s="1">
        <f t="shared" ref="Z27:Z33" si="3">0.5*($P28-$P27)*(Y27+Y28)</f>
        <v>2.7113709945210032E-6</v>
      </c>
      <c r="AA27" s="1">
        <f t="shared" ref="AA27:AA58" si="4">L27*S27</f>
        <v>-1.8489848414411425E-4</v>
      </c>
      <c r="AB27" s="1">
        <f t="shared" ref="AB27:AB33" si="5">0.5*($P28-$P27)*(AA27+AA28)</f>
        <v>-1.7755225593558028E-4</v>
      </c>
      <c r="AC27" s="1">
        <f t="shared" ref="AC27:AC58" si="6">L27*Q27*T27</f>
        <v>-1.0354315112070398E-6</v>
      </c>
      <c r="AD27" s="1">
        <f t="shared" ref="AD27:AD33" si="7">0.5*($P28-$P27)*(AC27+AC28)</f>
        <v>-1.1569748929105099E-6</v>
      </c>
      <c r="AE27" s="1">
        <f t="shared" ref="AE27:AE58" si="8">L27*R27*T27</f>
        <v>0</v>
      </c>
      <c r="AF27" s="1">
        <f t="shared" ref="AF27:AF33" si="9">0.5*($P28-$P27)*(AE27+AE28)</f>
        <v>6.5072903868504076E-8</v>
      </c>
      <c r="AG27" s="1">
        <f t="shared" ref="AG27:AG58" si="10">L27*S27*T27</f>
        <v>-4.8073605877469706E-6</v>
      </c>
      <c r="AH27" s="1">
        <f t="shared" ref="AH27:AH33" si="11">0.5*($P28-$P27)*(AG27+AG28)</f>
        <v>-5.1857465631744979E-6</v>
      </c>
      <c r="AI27" s="1">
        <f t="shared" ref="AI27:AI58" si="12">L27*Q27*U27</f>
        <v>-8.3631006674414759E-7</v>
      </c>
      <c r="AJ27" s="1">
        <f t="shared" ref="AJ27:AJ33" si="13">0.5*($P28-$P27)*(AI27+AI28)</f>
        <v>-8.3812176739166544E-7</v>
      </c>
      <c r="AK27" s="1">
        <f t="shared" ref="AK27:AK58" si="14">L27*R27*U27</f>
        <v>0</v>
      </c>
      <c r="AL27" s="1">
        <f t="shared" ref="AL27:AL33" si="15">0.5*($P28-$P27)*(AK27+AK28)</f>
        <v>5.693879088494107E-8</v>
      </c>
      <c r="AM27" s="1">
        <f t="shared" ref="AM27:AM58" si="16">L27*S27*U27</f>
        <v>-3.8828681670263994E-6</v>
      </c>
      <c r="AN27" s="1">
        <f t="shared" ref="AN27:AN33" si="17">0.5*($P28-$P27)*(AM27+AM28)</f>
        <v>-3.7285973746471859E-6</v>
      </c>
      <c r="AP27" s="18" t="s">
        <v>13</v>
      </c>
      <c r="AQ27" s="1">
        <f>(116*(AT31/AT28)^(1/3))-16</f>
        <v>32.55100386855117</v>
      </c>
      <c r="AS27" s="18" t="s">
        <v>11</v>
      </c>
      <c r="AT27" s="1">
        <f>X103</f>
        <v>69.655569038362486</v>
      </c>
    </row>
    <row r="28" spans="1:46" x14ac:dyDescent="0.2">
      <c r="B28" s="31">
        <v>385</v>
      </c>
      <c r="C28" s="53">
        <v>1.2406E-4</v>
      </c>
      <c r="D28" s="54">
        <v>1.16632E-4</v>
      </c>
      <c r="E28" s="60">
        <v>1.0845483978084013E-2</v>
      </c>
      <c r="F28" s="55">
        <v>2.6871585100000001E-4</v>
      </c>
      <c r="J28" s="40">
        <v>385</v>
      </c>
      <c r="K28" s="41"/>
      <c r="L28" s="29">
        <v>1.0845483978084013E-2</v>
      </c>
      <c r="P28" s="15">
        <v>385</v>
      </c>
      <c r="Q28" s="16">
        <v>2.2000000000000001E-3</v>
      </c>
      <c r="R28" s="16">
        <v>1E-4</v>
      </c>
      <c r="S28" s="16">
        <v>1.0500000000000001E-2</v>
      </c>
      <c r="T28" s="17">
        <v>2.4E-2</v>
      </c>
      <c r="U28" s="17">
        <v>2.1000000000000001E-2</v>
      </c>
      <c r="W28" s="1">
        <f t="shared" si="0"/>
        <v>2.3860064751784828E-5</v>
      </c>
      <c r="X28" s="1">
        <f t="shared" si="1"/>
        <v>-6.7713061929271126E-4</v>
      </c>
      <c r="Y28" s="1">
        <f t="shared" si="2"/>
        <v>1.0845483978084013E-6</v>
      </c>
      <c r="Z28" s="1">
        <f t="shared" si="3"/>
        <v>-1.4831028557197411E-5</v>
      </c>
      <c r="AA28" s="1">
        <f t="shared" si="4"/>
        <v>1.1387758176988214E-4</v>
      </c>
      <c r="AB28" s="1">
        <f t="shared" si="5"/>
        <v>-3.2413283554706962E-3</v>
      </c>
      <c r="AC28" s="1">
        <f t="shared" si="6"/>
        <v>5.7264155404283583E-7</v>
      </c>
      <c r="AD28" s="1">
        <f t="shared" si="7"/>
        <v>-1.5514354081852896E-5</v>
      </c>
      <c r="AE28" s="1">
        <f t="shared" si="8"/>
        <v>2.6029161547401633E-8</v>
      </c>
      <c r="AF28" s="1">
        <f t="shared" si="9"/>
        <v>-3.3840228582101944E-7</v>
      </c>
      <c r="AG28" s="1">
        <f t="shared" si="10"/>
        <v>2.7330619624771714E-6</v>
      </c>
      <c r="AH28" s="1">
        <f t="shared" si="11"/>
        <v>-7.4265858221401288E-5</v>
      </c>
      <c r="AI28" s="1">
        <f t="shared" si="12"/>
        <v>5.0106135978748142E-7</v>
      </c>
      <c r="AJ28" s="1">
        <f t="shared" si="13"/>
        <v>-1.3482962223974763E-5</v>
      </c>
      <c r="AK28" s="1">
        <f t="shared" si="14"/>
        <v>2.2775516353976428E-8</v>
      </c>
      <c r="AL28" s="1">
        <f t="shared" si="15"/>
        <v>-2.9390920014942723E-7</v>
      </c>
      <c r="AM28" s="1">
        <f t="shared" si="16"/>
        <v>2.391429217167525E-6</v>
      </c>
      <c r="AN28" s="1">
        <f t="shared" si="17"/>
        <v>-6.454187315498922E-5</v>
      </c>
      <c r="AP28" s="18" t="s">
        <v>14</v>
      </c>
      <c r="AQ28" s="1">
        <f>(500*(AT30/AT27)^(1/3))-(500*(AT31/AT28)^(1/3))</f>
        <v>53.7550591142396</v>
      </c>
      <c r="AS28" s="18" t="s">
        <v>10</v>
      </c>
      <c r="AT28" s="1">
        <f>Z103</f>
        <v>64.274482221522561</v>
      </c>
    </row>
    <row r="29" spans="1:46" x14ac:dyDescent="0.2">
      <c r="B29" s="31">
        <v>390</v>
      </c>
      <c r="C29" s="53">
        <v>5.9286000000000001E-5</v>
      </c>
      <c r="D29" s="54">
        <v>4.2257199999999999E-5</v>
      </c>
      <c r="E29" s="60">
        <v>-7.0169598206873657E-2</v>
      </c>
      <c r="F29" s="55">
        <v>1.8846749900000001E-4</v>
      </c>
      <c r="J29" s="40">
        <v>390</v>
      </c>
      <c r="K29" s="41"/>
      <c r="L29" s="29">
        <v>-7.0169598206873657E-2</v>
      </c>
      <c r="P29" s="15">
        <v>390</v>
      </c>
      <c r="Q29" s="16">
        <v>4.1999999999999997E-3</v>
      </c>
      <c r="R29" s="16">
        <v>1E-4</v>
      </c>
      <c r="S29" s="16">
        <v>2.01E-2</v>
      </c>
      <c r="T29" s="17">
        <v>2.3E-2</v>
      </c>
      <c r="U29" s="17">
        <v>0.02</v>
      </c>
      <c r="W29" s="1">
        <f t="shared" si="0"/>
        <v>-2.9471231246886934E-4</v>
      </c>
      <c r="X29" s="1">
        <f t="shared" si="1"/>
        <v>-1.9252203395317947E-3</v>
      </c>
      <c r="Y29" s="1">
        <f t="shared" si="2"/>
        <v>-7.0169598206873658E-6</v>
      </c>
      <c r="Z29" s="1">
        <f t="shared" si="3"/>
        <v>-4.8817124771708451E-5</v>
      </c>
      <c r="AA29" s="1">
        <f t="shared" si="4"/>
        <v>-1.4104089239581606E-3</v>
      </c>
      <c r="AB29" s="1">
        <f t="shared" si="5"/>
        <v>-9.1867475747135982E-3</v>
      </c>
      <c r="AC29" s="1">
        <f t="shared" si="6"/>
        <v>-6.7783831867839942E-6</v>
      </c>
      <c r="AD29" s="1">
        <f t="shared" si="7"/>
        <v>-4.5468507367590899E-5</v>
      </c>
      <c r="AE29" s="1">
        <f t="shared" si="8"/>
        <v>-1.6139007587580941E-7</v>
      </c>
      <c r="AF29" s="1">
        <f t="shared" si="9"/>
        <v>-1.1540685949692843E-6</v>
      </c>
      <c r="AG29" s="1">
        <f t="shared" si="10"/>
        <v>-3.2439405251037689E-5</v>
      </c>
      <c r="AH29" s="1">
        <f t="shared" si="11"/>
        <v>-2.1695591948323097E-4</v>
      </c>
      <c r="AI29" s="1">
        <f t="shared" si="12"/>
        <v>-5.8942462493773868E-6</v>
      </c>
      <c r="AJ29" s="1">
        <f t="shared" si="13"/>
        <v>-3.7315967232276278E-5</v>
      </c>
      <c r="AK29" s="1">
        <f t="shared" si="14"/>
        <v>-1.4033919641374732E-7</v>
      </c>
      <c r="AL29" s="1">
        <f t="shared" si="15"/>
        <v>-9.4506777021417889E-7</v>
      </c>
      <c r="AM29" s="1">
        <f t="shared" si="16"/>
        <v>-2.8208178479163213E-5</v>
      </c>
      <c r="AN29" s="1">
        <f t="shared" si="17"/>
        <v>-1.7807422622945375E-4</v>
      </c>
      <c r="AP29" s="18" t="s">
        <v>15</v>
      </c>
      <c r="AQ29" s="1">
        <f>(200*(AT31/AT28)^(1/3))-(200*(AT32/AT29)^(1/3))</f>
        <v>32.433409523187436</v>
      </c>
      <c r="AS29" s="18" t="s">
        <v>12</v>
      </c>
      <c r="AT29" s="1">
        <f>AB103</f>
        <v>38.860532165898618</v>
      </c>
    </row>
    <row r="30" spans="1:46" x14ac:dyDescent="0.2">
      <c r="B30" s="31">
        <v>395</v>
      </c>
      <c r="C30" s="53">
        <v>5.3774999999999999E-5</v>
      </c>
      <c r="D30" s="54">
        <v>3.5354300000000001E-5</v>
      </c>
      <c r="E30" s="60">
        <v>-6.2549450439980073E-2</v>
      </c>
      <c r="F30" s="55">
        <v>1.6566453599999999E-4</v>
      </c>
      <c r="J30" s="40">
        <v>395</v>
      </c>
      <c r="K30" s="41"/>
      <c r="L30" s="29">
        <v>-6.2549450439980073E-2</v>
      </c>
      <c r="P30" s="15">
        <v>395</v>
      </c>
      <c r="Q30" s="16">
        <v>7.6E-3</v>
      </c>
      <c r="R30" s="16">
        <v>2.0000000000000001E-4</v>
      </c>
      <c r="S30" s="16">
        <v>3.6200000000000003E-2</v>
      </c>
      <c r="T30" s="17">
        <v>2.4E-2</v>
      </c>
      <c r="U30" s="17">
        <v>1.9E-2</v>
      </c>
      <c r="W30" s="1">
        <f t="shared" si="0"/>
        <v>-4.7537582334384855E-4</v>
      </c>
      <c r="X30" s="1">
        <f t="shared" si="1"/>
        <v>-3.4328777411588912E-3</v>
      </c>
      <c r="Y30" s="1">
        <f t="shared" si="2"/>
        <v>-1.2509890087996015E-5</v>
      </c>
      <c r="Z30" s="1">
        <f t="shared" si="3"/>
        <v>-9.4056212850738847E-5</v>
      </c>
      <c r="AA30" s="1">
        <f t="shared" si="4"/>
        <v>-2.2642901059272786E-3</v>
      </c>
      <c r="AB30" s="1">
        <f t="shared" si="5"/>
        <v>-1.6317882790137808E-2</v>
      </c>
      <c r="AC30" s="1">
        <f t="shared" si="6"/>
        <v>-1.1409019760252366E-5</v>
      </c>
      <c r="AD30" s="1">
        <f t="shared" si="7"/>
        <v>-7.7900189422214835E-5</v>
      </c>
      <c r="AE30" s="1">
        <f t="shared" si="8"/>
        <v>-3.0023736211190434E-7</v>
      </c>
      <c r="AF30" s="1">
        <f t="shared" si="9"/>
        <v>-2.1317861331562349E-6</v>
      </c>
      <c r="AG30" s="1">
        <f t="shared" si="10"/>
        <v>-5.4342962542254691E-5</v>
      </c>
      <c r="AH30" s="1">
        <f t="shared" si="11"/>
        <v>-3.703148719126681E-4</v>
      </c>
      <c r="AI30" s="1">
        <f t="shared" si="12"/>
        <v>-9.032140643533123E-6</v>
      </c>
      <c r="AJ30" s="1">
        <f t="shared" si="13"/>
        <v>-6.7469115264818212E-5</v>
      </c>
      <c r="AK30" s="1">
        <f t="shared" si="14"/>
        <v>-2.3768791167192426E-7</v>
      </c>
      <c r="AL30" s="1">
        <f t="shared" si="15"/>
        <v>-1.849849531794787E-6</v>
      </c>
      <c r="AM30" s="1">
        <f t="shared" si="16"/>
        <v>-4.3021512012618291E-5</v>
      </c>
      <c r="AN30" s="1">
        <f t="shared" si="17"/>
        <v>-3.2069693053793792E-4</v>
      </c>
      <c r="AP30" s="18"/>
      <c r="AS30" s="18" t="s">
        <v>3</v>
      </c>
      <c r="AT30" s="1">
        <f>AD103</f>
        <v>10.140164047546053</v>
      </c>
    </row>
    <row r="31" spans="1:46" x14ac:dyDescent="0.2">
      <c r="B31" s="31">
        <v>400</v>
      </c>
      <c r="C31" s="53">
        <v>5.7288099999999998E-5</v>
      </c>
      <c r="D31" s="54">
        <v>2.39486E-5</v>
      </c>
      <c r="E31" s="60">
        <v>-6.2781487630748811E-2</v>
      </c>
      <c r="F31" s="55">
        <v>1.5391343699999998E-4</v>
      </c>
      <c r="J31" s="40">
        <v>400</v>
      </c>
      <c r="K31" s="41"/>
      <c r="L31" s="29">
        <v>-6.2781487630748811E-2</v>
      </c>
      <c r="P31" s="15">
        <v>400</v>
      </c>
      <c r="Q31" s="16">
        <v>1.43E-2</v>
      </c>
      <c r="R31" s="16">
        <v>4.0000000000000002E-4</v>
      </c>
      <c r="S31" s="16">
        <v>6.7900000000000002E-2</v>
      </c>
      <c r="T31" s="17">
        <v>2.1999999999999999E-2</v>
      </c>
      <c r="U31" s="17">
        <v>0.02</v>
      </c>
      <c r="W31" s="1">
        <f t="shared" si="0"/>
        <v>-8.9777527311970802E-4</v>
      </c>
      <c r="X31" s="1">
        <f t="shared" si="1"/>
        <v>-2.3287628449277773E-3</v>
      </c>
      <c r="Y31" s="1">
        <f t="shared" si="2"/>
        <v>-2.5112595052299525E-5</v>
      </c>
      <c r="Z31" s="1">
        <f t="shared" si="3"/>
        <v>-6.4962297858210216E-5</v>
      </c>
      <c r="AA31" s="1">
        <f t="shared" si="4"/>
        <v>-4.2628630101278443E-3</v>
      </c>
      <c r="AB31" s="1">
        <f t="shared" si="5"/>
        <v>-1.1057699670430021E-2</v>
      </c>
      <c r="AC31" s="1">
        <f t="shared" si="6"/>
        <v>-1.9751056008633574E-5</v>
      </c>
      <c r="AD31" s="1">
        <f t="shared" si="7"/>
        <v>-5.1148457926282592E-5</v>
      </c>
      <c r="AE31" s="1">
        <f t="shared" si="8"/>
        <v>-5.5247709115058956E-7</v>
      </c>
      <c r="AF31" s="1">
        <f t="shared" si="9"/>
        <v>-1.4269897426531633E-6</v>
      </c>
      <c r="AG31" s="1">
        <f t="shared" si="10"/>
        <v>-9.3782986222812567E-5</v>
      </c>
      <c r="AH31" s="1">
        <f t="shared" si="11"/>
        <v>-2.4286885060435004E-4</v>
      </c>
      <c r="AI31" s="1">
        <f t="shared" si="12"/>
        <v>-1.7955505462394159E-5</v>
      </c>
      <c r="AJ31" s="1">
        <f t="shared" si="13"/>
        <v>-4.6490932236427035E-5</v>
      </c>
      <c r="AK31" s="1">
        <f t="shared" si="14"/>
        <v>-5.0225190104599045E-7</v>
      </c>
      <c r="AL31" s="1">
        <f t="shared" si="15"/>
        <v>-1.2970651469367427E-6</v>
      </c>
      <c r="AM31" s="1">
        <f t="shared" si="16"/>
        <v>-8.5257260202556889E-5</v>
      </c>
      <c r="AN31" s="1">
        <f t="shared" si="17"/>
        <v>-2.2075345126349003E-4</v>
      </c>
      <c r="AP31" s="18" t="s">
        <v>16</v>
      </c>
      <c r="AQ31" s="1">
        <f>(116*(AT34/AT28)^(1/3))-16</f>
        <v>20.765658263058377</v>
      </c>
      <c r="AS31" s="18" t="s">
        <v>4</v>
      </c>
      <c r="AT31" s="1">
        <f>AF103</f>
        <v>4.7125857019976545</v>
      </c>
    </row>
    <row r="32" spans="1:46" x14ac:dyDescent="0.2">
      <c r="B32" s="31">
        <v>405</v>
      </c>
      <c r="C32" s="53">
        <v>1.05479E-4</v>
      </c>
      <c r="D32" s="54">
        <v>4.9071299999999999E-5</v>
      </c>
      <c r="E32" s="60">
        <v>-1.4538734849742654E-3</v>
      </c>
      <c r="F32" s="55">
        <v>2.11595352E-4</v>
      </c>
      <c r="J32" s="40">
        <v>405</v>
      </c>
      <c r="K32" s="41"/>
      <c r="L32" s="29">
        <v>-1.4538734849742654E-3</v>
      </c>
      <c r="P32" s="15">
        <v>405</v>
      </c>
      <c r="Q32" s="16">
        <v>2.3199999999999998E-2</v>
      </c>
      <c r="R32" s="16">
        <v>5.9999999999999995E-4</v>
      </c>
      <c r="S32" s="16">
        <v>0.11020000000000001</v>
      </c>
      <c r="T32" s="17">
        <v>2.1000000000000001E-2</v>
      </c>
      <c r="U32" s="17">
        <v>1.9E-2</v>
      </c>
      <c r="W32" s="1">
        <f t="shared" si="0"/>
        <v>-3.3729864851402958E-5</v>
      </c>
      <c r="X32" s="1">
        <f t="shared" si="1"/>
        <v>1.0063807707537772E-2</v>
      </c>
      <c r="Y32" s="1">
        <f t="shared" si="2"/>
        <v>-8.7232409098455915E-7</v>
      </c>
      <c r="Z32" s="1">
        <f t="shared" si="3"/>
        <v>2.7776766893574631E-4</v>
      </c>
      <c r="AA32" s="1">
        <f t="shared" si="4"/>
        <v>-1.6021685804416407E-4</v>
      </c>
      <c r="AB32" s="1">
        <f t="shared" si="5"/>
        <v>4.7983886670263994E-2</v>
      </c>
      <c r="AC32" s="1">
        <f t="shared" si="6"/>
        <v>-7.0832716187946215E-7</v>
      </c>
      <c r="AD32" s="1">
        <f t="shared" si="7"/>
        <v>2.1133996185829321E-4</v>
      </c>
      <c r="AE32" s="1">
        <f t="shared" si="8"/>
        <v>-1.8318805910675745E-8</v>
      </c>
      <c r="AF32" s="1">
        <f t="shared" si="9"/>
        <v>5.833121047650672E-6</v>
      </c>
      <c r="AG32" s="1">
        <f t="shared" si="10"/>
        <v>-3.3645540189274458E-6</v>
      </c>
      <c r="AH32" s="1">
        <f t="shared" si="11"/>
        <v>1.0076616200755438E-3</v>
      </c>
      <c r="AI32" s="1">
        <f t="shared" si="12"/>
        <v>-6.4086743217665623E-7</v>
      </c>
      <c r="AJ32" s="1">
        <f t="shared" si="13"/>
        <v>1.9121234644321766E-4</v>
      </c>
      <c r="AK32" s="1">
        <f t="shared" si="14"/>
        <v>-1.6574157728706624E-8</v>
      </c>
      <c r="AL32" s="1">
        <f t="shared" si="15"/>
        <v>5.2775857097791795E-6</v>
      </c>
      <c r="AM32" s="1">
        <f t="shared" si="16"/>
        <v>-3.0441203028391174E-6</v>
      </c>
      <c r="AN32" s="1">
        <f t="shared" si="17"/>
        <v>9.1169384673501597E-4</v>
      </c>
      <c r="AP32" s="18" t="s">
        <v>17</v>
      </c>
      <c r="AQ32" s="1">
        <f>(500*(AT33/AT27)^(1/3))-(500*(AT34/AT28)^(1/3))</f>
        <v>25.537242367152601</v>
      </c>
      <c r="AS32" s="18" t="s">
        <v>5</v>
      </c>
      <c r="AT32" s="1">
        <f>AH103</f>
        <v>0.65484919642507122</v>
      </c>
    </row>
    <row r="33" spans="2:46" x14ac:dyDescent="0.2">
      <c r="B33" s="31">
        <v>410</v>
      </c>
      <c r="C33" s="53">
        <v>2.3686599999999999E-4</v>
      </c>
      <c r="D33" s="54">
        <v>9.98678E-5</v>
      </c>
      <c r="E33" s="60">
        <v>9.3316159721069242E-2</v>
      </c>
      <c r="F33" s="55">
        <v>3.44337463E-4</v>
      </c>
      <c r="J33" s="40">
        <v>410</v>
      </c>
      <c r="K33" s="41"/>
      <c r="L33" s="29">
        <v>9.3316159721069242E-2</v>
      </c>
      <c r="P33" s="15">
        <v>410</v>
      </c>
      <c r="Q33" s="16">
        <v>4.3499999999999997E-2</v>
      </c>
      <c r="R33" s="16">
        <v>1.1999999999999999E-3</v>
      </c>
      <c r="S33" s="16">
        <v>0.2074</v>
      </c>
      <c r="T33" s="17">
        <v>2.1000000000000001E-2</v>
      </c>
      <c r="U33" s="17">
        <v>1.9E-2</v>
      </c>
      <c r="W33" s="1">
        <f t="shared" si="0"/>
        <v>4.059252947866512E-3</v>
      </c>
      <c r="X33" s="1">
        <f t="shared" si="1"/>
        <v>4.8713333103519843E-2</v>
      </c>
      <c r="Y33" s="1">
        <f t="shared" si="2"/>
        <v>1.1197939166528308E-4</v>
      </c>
      <c r="Z33" s="1">
        <f t="shared" si="3"/>
        <v>1.3732917989374067E-3</v>
      </c>
      <c r="AA33" s="1">
        <f t="shared" si="4"/>
        <v>1.9353771526149761E-2</v>
      </c>
      <c r="AB33" s="1">
        <f t="shared" si="5"/>
        <v>0.23291096273908352</v>
      </c>
      <c r="AC33" s="1">
        <f t="shared" si="6"/>
        <v>8.5244311905196751E-5</v>
      </c>
      <c r="AD33" s="1">
        <f t="shared" si="7"/>
        <v>9.4584959370620965E-4</v>
      </c>
      <c r="AE33" s="1">
        <f t="shared" si="8"/>
        <v>2.3515672249709447E-6</v>
      </c>
      <c r="AF33" s="1">
        <f t="shared" si="9"/>
        <v>2.6652441138137146E-5</v>
      </c>
      <c r="AG33" s="1">
        <f t="shared" si="10"/>
        <v>4.0642920204914503E-4</v>
      </c>
      <c r="AH33" s="1">
        <f t="shared" si="11"/>
        <v>4.5220771496733356E-3</v>
      </c>
      <c r="AI33" s="1">
        <f t="shared" si="12"/>
        <v>7.7125806009463725E-5</v>
      </c>
      <c r="AJ33" s="1">
        <f t="shared" si="13"/>
        <v>8.8698812823302328E-4</v>
      </c>
      <c r="AK33" s="1">
        <f t="shared" si="14"/>
        <v>2.1276084416403787E-6</v>
      </c>
      <c r="AL33" s="1">
        <f t="shared" si="15"/>
        <v>2.4999200860036525E-5</v>
      </c>
      <c r="AM33" s="1">
        <f t="shared" si="16"/>
        <v>3.6772165899684548E-4</v>
      </c>
      <c r="AN33" s="1">
        <f t="shared" si="17"/>
        <v>4.2407817581188775E-3</v>
      </c>
      <c r="AP33" s="18" t="s">
        <v>18</v>
      </c>
      <c r="AQ33" s="1">
        <f>(200*(AT34/AT28)^(1/3))-(200*(AT35/AT29)^(1/3))</f>
        <v>8.8963151012214183</v>
      </c>
      <c r="AS33" s="18" t="s">
        <v>6</v>
      </c>
      <c r="AT33" s="1">
        <f>AJ103</f>
        <v>3.4719179329268637</v>
      </c>
    </row>
    <row r="34" spans="2:46" x14ac:dyDescent="0.2">
      <c r="B34" s="31">
        <v>415</v>
      </c>
      <c r="C34" s="53">
        <v>5.0207099999999998E-4</v>
      </c>
      <c r="D34" s="54">
        <v>1.62218E-4</v>
      </c>
      <c r="E34" s="60">
        <v>0.19878969450439982</v>
      </c>
      <c r="F34" s="55">
        <v>5.8901074200000002E-4</v>
      </c>
      <c r="J34" s="40">
        <v>415</v>
      </c>
      <c r="K34" s="41"/>
      <c r="L34" s="29">
        <v>0.19878969450439982</v>
      </c>
      <c r="P34" s="15">
        <v>415</v>
      </c>
      <c r="Q34" s="16">
        <v>7.7600000000000002E-2</v>
      </c>
      <c r="R34" s="16">
        <v>2.2000000000000001E-3</v>
      </c>
      <c r="S34" s="16">
        <v>0.37130000000000002</v>
      </c>
      <c r="T34" s="17">
        <v>1.9E-2</v>
      </c>
      <c r="U34" s="17">
        <v>1.7999999999999999E-2</v>
      </c>
      <c r="W34" s="1">
        <f t="shared" si="0"/>
        <v>1.5426080293541426E-2</v>
      </c>
      <c r="X34" s="1">
        <f t="shared" ref="X34:X58" si="18">0.5*($P35-$P34)*(W34+W35)</f>
        <v>0.1719385067939565</v>
      </c>
      <c r="Y34" s="1">
        <f t="shared" si="2"/>
        <v>4.373373279096796E-4</v>
      </c>
      <c r="Z34" s="1">
        <f t="shared" ref="Z34:Z58" si="19">0.5*($P35-$P34)*(Y34+Y35)</f>
        <v>5.0627869525153579E-3</v>
      </c>
      <c r="AA34" s="1">
        <f t="shared" si="4"/>
        <v>7.3810613569483652E-2</v>
      </c>
      <c r="AB34" s="1">
        <f t="shared" ref="AB34:AB58" si="20">0.5*($P35-$P34)*(AA34+AA35)</f>
        <v>0.82519473624813211</v>
      </c>
      <c r="AC34" s="1">
        <f t="shared" si="6"/>
        <v>2.9309552557728709E-4</v>
      </c>
      <c r="AD34" s="1">
        <f t="shared" ref="AD34:AD58" si="21">0.5*($P35-$P34)*(AC34+AC35)</f>
        <v>3.1334583230250707E-3</v>
      </c>
      <c r="AE34" s="1">
        <f t="shared" si="8"/>
        <v>8.309409230283913E-6</v>
      </c>
      <c r="AF34" s="1">
        <f t="shared" ref="AF34:AF58" si="22">0.5*($P35-$P34)*(AE34+AE35)</f>
        <v>9.2223508465050637E-5</v>
      </c>
      <c r="AG34" s="1">
        <f t="shared" si="10"/>
        <v>1.4024016578201893E-3</v>
      </c>
      <c r="AH34" s="1">
        <f t="shared" ref="AH34:AH58" si="23">0.5*($P35-$P34)*(AG34+AG35)</f>
        <v>1.5038031786390085E-2</v>
      </c>
      <c r="AI34" s="1">
        <f t="shared" si="12"/>
        <v>2.7766944528374561E-4</v>
      </c>
      <c r="AJ34" s="1">
        <f t="shared" ref="AJ34:AJ58" si="24">0.5*($P35-$P34)*(AI34+AI35)</f>
        <v>3.0948931222912167E-3</v>
      </c>
      <c r="AK34" s="1">
        <f t="shared" si="14"/>
        <v>7.8720719023742322E-6</v>
      </c>
      <c r="AL34" s="1">
        <f t="shared" ref="AL34:AL58" si="25">0.5*($P35-$P34)*(AK34+AK35)</f>
        <v>9.1130165145276445E-5</v>
      </c>
      <c r="AM34" s="1">
        <f t="shared" si="16"/>
        <v>1.3285910442507056E-3</v>
      </c>
      <c r="AN34" s="1">
        <f t="shared" ref="AN34:AN58" si="26">0.5*($P35-$P34)*(AM34+AM35)</f>
        <v>1.4853505252466377E-2</v>
      </c>
      <c r="AS34" s="18" t="s">
        <v>7</v>
      </c>
      <c r="AT34" s="1">
        <f>AL103</f>
        <v>2.046405325932863</v>
      </c>
    </row>
    <row r="35" spans="2:46" x14ac:dyDescent="0.2">
      <c r="B35" s="31">
        <v>420</v>
      </c>
      <c r="C35" s="53">
        <v>1.03293E-3</v>
      </c>
      <c r="D35" s="54">
        <v>2.9350699999999998E-4</v>
      </c>
      <c r="E35" s="60">
        <v>0.39694436327411592</v>
      </c>
      <c r="F35" s="55">
        <v>1.0665406489999999E-3</v>
      </c>
      <c r="J35" s="40">
        <v>420</v>
      </c>
      <c r="K35" s="41"/>
      <c r="L35" s="29">
        <v>0.39694436327411592</v>
      </c>
      <c r="P35" s="15">
        <v>420</v>
      </c>
      <c r="Q35" s="16">
        <v>0.13439999999999999</v>
      </c>
      <c r="R35" s="16">
        <v>4.0000000000000001E-3</v>
      </c>
      <c r="S35" s="16">
        <v>0.64559999999999995</v>
      </c>
      <c r="T35" s="17">
        <v>1.7999999999999999E-2</v>
      </c>
      <c r="U35" s="17">
        <v>1.7999999999999999E-2</v>
      </c>
      <c r="W35" s="1">
        <f t="shared" si="0"/>
        <v>5.3349322424041175E-2</v>
      </c>
      <c r="X35" s="1">
        <f t="shared" si="18"/>
        <v>0.53308829136808888</v>
      </c>
      <c r="Y35" s="1">
        <f t="shared" si="2"/>
        <v>1.5877774530964636E-3</v>
      </c>
      <c r="Z35" s="1">
        <f t="shared" si="19"/>
        <v>1.7553798347584262E-2</v>
      </c>
      <c r="AA35" s="1">
        <f t="shared" si="4"/>
        <v>0.25626728092976919</v>
      </c>
      <c r="AB35" s="1">
        <f t="shared" si="20"/>
        <v>2.5742987481043498</v>
      </c>
      <c r="AC35" s="1">
        <f t="shared" si="6"/>
        <v>9.6028780363274107E-4</v>
      </c>
      <c r="AD35" s="1">
        <f t="shared" si="21"/>
        <v>9.5955892446255991E-3</v>
      </c>
      <c r="AE35" s="1">
        <f t="shared" si="8"/>
        <v>2.8579994155736343E-5</v>
      </c>
      <c r="AF35" s="1">
        <f t="shared" si="22"/>
        <v>3.1596837025651671E-4</v>
      </c>
      <c r="AG35" s="1">
        <f t="shared" si="10"/>
        <v>4.6128110567358448E-3</v>
      </c>
      <c r="AH35" s="1">
        <f t="shared" si="23"/>
        <v>4.6337377465878293E-2</v>
      </c>
      <c r="AI35" s="1">
        <f t="shared" si="12"/>
        <v>9.6028780363274107E-4</v>
      </c>
      <c r="AJ35" s="1">
        <f t="shared" si="24"/>
        <v>9.5955892446255991E-3</v>
      </c>
      <c r="AK35" s="1">
        <f t="shared" si="14"/>
        <v>2.8579994155736343E-5</v>
      </c>
      <c r="AL35" s="1">
        <f t="shared" si="25"/>
        <v>3.1596837025651671E-4</v>
      </c>
      <c r="AM35" s="1">
        <f t="shared" si="16"/>
        <v>4.6128110567358448E-3</v>
      </c>
      <c r="AN35" s="1">
        <f t="shared" si="26"/>
        <v>4.6337377465878293E-2</v>
      </c>
      <c r="AP35" s="15" t="s">
        <v>19</v>
      </c>
      <c r="AQ35" s="1">
        <f>SQRT((AQ27-AQ39)^2+(AQ28-AQ40)^2+(AQ29-AQ41)^2)</f>
        <v>5.4636514866035979</v>
      </c>
      <c r="AS35" s="18" t="s">
        <v>8</v>
      </c>
      <c r="AT35" s="1">
        <f>AN103</f>
        <v>0.78602245552946903</v>
      </c>
    </row>
    <row r="36" spans="2:46" x14ac:dyDescent="0.2">
      <c r="B36" s="31">
        <v>425</v>
      </c>
      <c r="C36" s="53">
        <v>1.9993279999999999E-3</v>
      </c>
      <c r="D36" s="54">
        <v>5.5681999999999997E-4</v>
      </c>
      <c r="E36" s="60">
        <v>0.74434820355304665</v>
      </c>
      <c r="F36" s="55">
        <v>1.983577271E-3</v>
      </c>
      <c r="J36" s="40">
        <v>425</v>
      </c>
      <c r="K36" s="41"/>
      <c r="L36" s="29">
        <v>0.74434820355304665</v>
      </c>
      <c r="P36" s="15">
        <v>425</v>
      </c>
      <c r="Q36" s="16">
        <v>0.21479999999999999</v>
      </c>
      <c r="R36" s="16">
        <v>7.3000000000000001E-3</v>
      </c>
      <c r="S36" s="16">
        <v>1.0390999999999999</v>
      </c>
      <c r="T36" s="17">
        <v>1.7999999999999999E-2</v>
      </c>
      <c r="U36" s="17">
        <v>1.7999999999999999E-2</v>
      </c>
      <c r="W36" s="1">
        <f t="shared" si="0"/>
        <v>0.1598859941231944</v>
      </c>
      <c r="X36" s="1">
        <f t="shared" si="18"/>
        <v>0.43262151193375831</v>
      </c>
      <c r="Y36" s="1">
        <f t="shared" si="2"/>
        <v>5.4337418859372408E-3</v>
      </c>
      <c r="Z36" s="1">
        <f t="shared" si="19"/>
        <v>1.4928897542807028E-2</v>
      </c>
      <c r="AA36" s="1">
        <f t="shared" si="4"/>
        <v>0.77345221831197075</v>
      </c>
      <c r="AB36" s="1">
        <f t="shared" si="20"/>
        <v>2.0942338684029282</v>
      </c>
      <c r="AC36" s="1">
        <f t="shared" si="6"/>
        <v>2.8779478942174992E-3</v>
      </c>
      <c r="AD36" s="1">
        <f t="shared" si="21"/>
        <v>7.7542806881818766E-3</v>
      </c>
      <c r="AE36" s="1">
        <f t="shared" si="8"/>
        <v>9.7807353946870328E-5</v>
      </c>
      <c r="AF36" s="1">
        <f t="shared" si="22"/>
        <v>2.6737561294256257E-4</v>
      </c>
      <c r="AG36" s="1">
        <f t="shared" si="10"/>
        <v>1.3922139929615473E-2</v>
      </c>
      <c r="AH36" s="1">
        <f t="shared" si="23"/>
        <v>3.7535606308629704E-2</v>
      </c>
      <c r="AI36" s="1">
        <f t="shared" si="12"/>
        <v>2.8779478942174992E-3</v>
      </c>
      <c r="AJ36" s="1">
        <f t="shared" si="24"/>
        <v>7.7542806881818766E-3</v>
      </c>
      <c r="AK36" s="1">
        <f t="shared" si="14"/>
        <v>9.7807353946870328E-5</v>
      </c>
      <c r="AL36" s="1">
        <f t="shared" si="25"/>
        <v>2.6737561294256257E-4</v>
      </c>
      <c r="AM36" s="1">
        <f t="shared" si="16"/>
        <v>1.3922139929615473E-2</v>
      </c>
      <c r="AN36" s="1">
        <f t="shared" si="26"/>
        <v>3.7535606308629704E-2</v>
      </c>
      <c r="AP36" s="15" t="s">
        <v>20</v>
      </c>
      <c r="AQ36" s="1">
        <f>SQRT((AQ31-AQ43)^2+(AQ32-AQ44)^2+(AQ33-AQ45)^2)</f>
        <v>1.9978766348458288</v>
      </c>
    </row>
    <row r="37" spans="2:46" x14ac:dyDescent="0.2">
      <c r="B37" s="31">
        <v>430</v>
      </c>
      <c r="C37" s="53">
        <v>3.63284E-3</v>
      </c>
      <c r="D37" s="54">
        <v>1.0660940000000001E-3</v>
      </c>
      <c r="E37" s="60">
        <v>1.3336457280425038</v>
      </c>
      <c r="F37" s="55">
        <v>3.7122121579999997E-3</v>
      </c>
      <c r="J37" s="40">
        <v>430</v>
      </c>
      <c r="K37" s="41"/>
      <c r="L37" s="29">
        <v>4.6363545791859535E-2</v>
      </c>
      <c r="P37" s="15">
        <v>430</v>
      </c>
      <c r="Q37" s="16">
        <v>0.28389999999999999</v>
      </c>
      <c r="R37" s="16">
        <v>1.1599999999999999E-2</v>
      </c>
      <c r="S37" s="16">
        <v>1.3855999999999999</v>
      </c>
      <c r="T37" s="17">
        <v>1.7000000000000001E-2</v>
      </c>
      <c r="U37" s="17">
        <v>1.7000000000000001E-2</v>
      </c>
      <c r="W37" s="1">
        <f t="shared" si="0"/>
        <v>1.3162610650308921E-2</v>
      </c>
      <c r="X37" s="1">
        <f t="shared" si="18"/>
        <v>0.10778732461883886</v>
      </c>
      <c r="Y37" s="1">
        <f t="shared" si="2"/>
        <v>5.3781713118557055E-4</v>
      </c>
      <c r="Z37" s="1">
        <f t="shared" si="19"/>
        <v>5.1740630906230373E-3</v>
      </c>
      <c r="AA37" s="1">
        <f t="shared" si="4"/>
        <v>6.4241329049200574E-2</v>
      </c>
      <c r="AB37" s="1">
        <f t="shared" si="20"/>
        <v>0.53056233371203343</v>
      </c>
      <c r="AC37" s="1">
        <f t="shared" si="6"/>
        <v>2.2376438105525166E-4</v>
      </c>
      <c r="AD37" s="1">
        <f t="shared" si="21"/>
        <v>1.8323845185202611E-3</v>
      </c>
      <c r="AE37" s="1">
        <f t="shared" si="8"/>
        <v>9.1428912301547003E-6</v>
      </c>
      <c r="AF37" s="1">
        <f t="shared" si="22"/>
        <v>8.7959072540591646E-5</v>
      </c>
      <c r="AG37" s="1">
        <f t="shared" si="10"/>
        <v>1.0921025938364099E-3</v>
      </c>
      <c r="AH37" s="1">
        <f t="shared" si="23"/>
        <v>9.0195596731045703E-3</v>
      </c>
      <c r="AI37" s="1">
        <f t="shared" si="12"/>
        <v>2.2376438105525166E-4</v>
      </c>
      <c r="AJ37" s="1">
        <f t="shared" si="24"/>
        <v>1.8323845185202611E-3</v>
      </c>
      <c r="AK37" s="1">
        <f t="shared" si="14"/>
        <v>9.1428912301547003E-6</v>
      </c>
      <c r="AL37" s="1">
        <f t="shared" si="25"/>
        <v>8.7959072540591646E-5</v>
      </c>
      <c r="AM37" s="1">
        <f t="shared" si="16"/>
        <v>1.0921025938364099E-3</v>
      </c>
      <c r="AN37" s="1">
        <f t="shared" si="26"/>
        <v>9.0195596731045703E-3</v>
      </c>
    </row>
    <row r="38" spans="2:46" x14ac:dyDescent="0.2">
      <c r="B38" s="31">
        <v>435</v>
      </c>
      <c r="C38" s="53">
        <v>6.3003970000000001E-3</v>
      </c>
      <c r="D38" s="54">
        <v>2.0920560000000001E-3</v>
      </c>
      <c r="E38" s="60">
        <v>2.3849691499252863</v>
      </c>
      <c r="F38" s="55">
        <v>6.9865410159999997E-3</v>
      </c>
      <c r="J38" s="40">
        <v>435</v>
      </c>
      <c r="K38" s="41"/>
      <c r="L38" s="29">
        <v>9.1179053872835994E-2</v>
      </c>
      <c r="P38" s="15">
        <v>435</v>
      </c>
      <c r="Q38" s="16">
        <v>0.32850000000000001</v>
      </c>
      <c r="R38" s="16">
        <v>1.6799999999999999E-2</v>
      </c>
      <c r="S38" s="16">
        <v>1.623</v>
      </c>
      <c r="T38" s="17">
        <v>1.7000000000000001E-2</v>
      </c>
      <c r="U38" s="17">
        <v>1.7000000000000001E-2</v>
      </c>
      <c r="W38" s="1">
        <f t="shared" si="0"/>
        <v>2.9952319197226625E-2</v>
      </c>
      <c r="X38" s="1">
        <f t="shared" si="18"/>
        <v>0.23490220351401706</v>
      </c>
      <c r="Y38" s="1">
        <f t="shared" si="2"/>
        <v>1.5318081050636446E-3</v>
      </c>
      <c r="Z38" s="1">
        <f t="shared" si="19"/>
        <v>1.4396538140872895E-2</v>
      </c>
      <c r="AA38" s="1">
        <f t="shared" si="4"/>
        <v>0.14798360443561281</v>
      </c>
      <c r="AB38" s="1">
        <f t="shared" si="20"/>
        <v>1.1726388778293497</v>
      </c>
      <c r="AC38" s="1">
        <f t="shared" si="6"/>
        <v>5.0918942635285271E-4</v>
      </c>
      <c r="AD38" s="1">
        <f t="shared" si="21"/>
        <v>3.9933374597382904E-3</v>
      </c>
      <c r="AE38" s="1">
        <f t="shared" si="8"/>
        <v>2.6040737786081961E-5</v>
      </c>
      <c r="AF38" s="1">
        <f t="shared" si="22"/>
        <v>2.4474114839483926E-4</v>
      </c>
      <c r="AG38" s="1">
        <f t="shared" si="10"/>
        <v>2.5157212754054179E-3</v>
      </c>
      <c r="AH38" s="1">
        <f t="shared" si="23"/>
        <v>1.9934860923098947E-2</v>
      </c>
      <c r="AI38" s="1">
        <f t="shared" si="12"/>
        <v>5.0918942635285271E-4</v>
      </c>
      <c r="AJ38" s="1">
        <f t="shared" si="24"/>
        <v>3.9933374597382904E-3</v>
      </c>
      <c r="AK38" s="1">
        <f t="shared" si="14"/>
        <v>2.6040737786081961E-5</v>
      </c>
      <c r="AL38" s="1">
        <f t="shared" si="25"/>
        <v>2.4474114839483926E-4</v>
      </c>
      <c r="AM38" s="1">
        <f t="shared" si="16"/>
        <v>2.5157212754054179E-3</v>
      </c>
      <c r="AN38" s="1">
        <f t="shared" si="26"/>
        <v>1.9934860923098947E-2</v>
      </c>
    </row>
    <row r="39" spans="2:46" x14ac:dyDescent="0.2">
      <c r="B39" s="31">
        <v>440</v>
      </c>
      <c r="C39" s="53">
        <v>1.1128915E-2</v>
      </c>
      <c r="D39" s="54">
        <v>4.240817E-3</v>
      </c>
      <c r="E39" s="60">
        <v>4.3773947916320779</v>
      </c>
      <c r="F39" s="55">
        <v>1.3383271484E-2</v>
      </c>
      <c r="J39" s="40">
        <v>440</v>
      </c>
      <c r="K39" s="41"/>
      <c r="L39" s="29">
        <v>0.18377422396893539</v>
      </c>
      <c r="P39" s="15">
        <v>440</v>
      </c>
      <c r="Q39" s="16">
        <v>0.3483</v>
      </c>
      <c r="R39" s="16">
        <v>2.3E-2</v>
      </c>
      <c r="S39" s="16">
        <v>1.7471000000000001</v>
      </c>
      <c r="T39" s="17">
        <v>1.7000000000000001E-2</v>
      </c>
      <c r="U39" s="17">
        <v>1.7000000000000001E-2</v>
      </c>
      <c r="W39" s="1">
        <f t="shared" si="0"/>
        <v>6.4008562208380193E-2</v>
      </c>
      <c r="X39" s="1">
        <f t="shared" si="18"/>
        <v>0.44094951324830295</v>
      </c>
      <c r="Y39" s="1">
        <f t="shared" si="2"/>
        <v>4.2268071512855136E-3</v>
      </c>
      <c r="Z39" s="1">
        <f t="shared" si="19"/>
        <v>3.4616594466191669E-2</v>
      </c>
      <c r="AA39" s="1">
        <f t="shared" si="4"/>
        <v>0.32107194669612704</v>
      </c>
      <c r="AB39" s="1">
        <f t="shared" si="20"/>
        <v>2.2412964850533839</v>
      </c>
      <c r="AC39" s="1">
        <f t="shared" si="6"/>
        <v>1.0881455575424634E-3</v>
      </c>
      <c r="AD39" s="1">
        <f t="shared" si="21"/>
        <v>7.4961417252211501E-3</v>
      </c>
      <c r="AE39" s="1">
        <f t="shared" si="8"/>
        <v>7.1855721571853736E-5</v>
      </c>
      <c r="AF39" s="1">
        <f t="shared" si="22"/>
        <v>5.8848210592525845E-4</v>
      </c>
      <c r="AG39" s="1">
        <f t="shared" si="10"/>
        <v>5.45822309383416E-3</v>
      </c>
      <c r="AH39" s="1">
        <f t="shared" si="23"/>
        <v>3.8102040245907534E-2</v>
      </c>
      <c r="AI39" s="1">
        <f t="shared" si="12"/>
        <v>1.0881455575424634E-3</v>
      </c>
      <c r="AJ39" s="1">
        <f t="shared" si="24"/>
        <v>7.4961417252211501E-3</v>
      </c>
      <c r="AK39" s="1">
        <f t="shared" si="14"/>
        <v>7.1855721571853736E-5</v>
      </c>
      <c r="AL39" s="1">
        <f t="shared" si="25"/>
        <v>5.8848210592525845E-4</v>
      </c>
      <c r="AM39" s="1">
        <f t="shared" si="16"/>
        <v>5.45822309383416E-3</v>
      </c>
      <c r="AN39" s="1">
        <f t="shared" si="26"/>
        <v>3.8102040245907534E-2</v>
      </c>
      <c r="AP39" s="18" t="s">
        <v>21</v>
      </c>
      <c r="AQ39" s="1">
        <v>30.4</v>
      </c>
    </row>
    <row r="40" spans="2:46" x14ac:dyDescent="0.2">
      <c r="B40" s="31">
        <v>445</v>
      </c>
      <c r="C40" s="53">
        <v>1.9402820000000001E-2</v>
      </c>
      <c r="D40" s="54">
        <v>8.5817749999999998E-3</v>
      </c>
      <c r="E40" s="60">
        <v>7.0628127660634235</v>
      </c>
      <c r="F40" s="55">
        <v>2.5610425781000003E-2</v>
      </c>
      <c r="J40" s="40">
        <v>445</v>
      </c>
      <c r="K40" s="41"/>
      <c r="L40" s="29">
        <v>0.32281310856346157</v>
      </c>
      <c r="P40" s="15">
        <v>445</v>
      </c>
      <c r="Q40" s="16">
        <v>0.34810000000000002</v>
      </c>
      <c r="R40" s="16">
        <v>2.98E-2</v>
      </c>
      <c r="S40" s="16">
        <v>1.7826</v>
      </c>
      <c r="T40" s="17">
        <v>1.7000000000000001E-2</v>
      </c>
      <c r="U40" s="17">
        <v>1.7000000000000001E-2</v>
      </c>
      <c r="W40" s="1">
        <f t="shared" si="0"/>
        <v>0.11237124309094097</v>
      </c>
      <c r="X40" s="1">
        <f t="shared" si="18"/>
        <v>0.62759963834234678</v>
      </c>
      <c r="Y40" s="1">
        <f t="shared" si="2"/>
        <v>9.6198306351911542E-3</v>
      </c>
      <c r="Z40" s="1">
        <f t="shared" si="19"/>
        <v>6.323315232673396E-2</v>
      </c>
      <c r="AA40" s="1">
        <f t="shared" si="4"/>
        <v>0.57544664732522655</v>
      </c>
      <c r="AB40" s="1">
        <f t="shared" si="20"/>
        <v>3.2659117384880565</v>
      </c>
      <c r="AC40" s="1">
        <f t="shared" si="6"/>
        <v>1.9103111325459966E-3</v>
      </c>
      <c r="AD40" s="1">
        <f t="shared" si="21"/>
        <v>1.0669193851819898E-2</v>
      </c>
      <c r="AE40" s="1">
        <f t="shared" si="8"/>
        <v>1.6353712079824963E-4</v>
      </c>
      <c r="AF40" s="1">
        <f t="shared" si="22"/>
        <v>1.0749635895544772E-3</v>
      </c>
      <c r="AG40" s="1">
        <f t="shared" si="10"/>
        <v>9.7825930045288521E-3</v>
      </c>
      <c r="AH40" s="1">
        <f t="shared" si="23"/>
        <v>5.552049955429697E-2</v>
      </c>
      <c r="AI40" s="1">
        <f t="shared" si="12"/>
        <v>1.9103111325459966E-3</v>
      </c>
      <c r="AJ40" s="1">
        <f t="shared" si="24"/>
        <v>1.1015865382434892E-2</v>
      </c>
      <c r="AK40" s="1">
        <f t="shared" si="14"/>
        <v>1.6353712079824963E-4</v>
      </c>
      <c r="AL40" s="1">
        <f t="shared" si="25"/>
        <v>1.1141471652932331E-3</v>
      </c>
      <c r="AM40" s="1">
        <f t="shared" si="16"/>
        <v>9.7825930045288521E-3</v>
      </c>
      <c r="AN40" s="1">
        <f t="shared" si="26"/>
        <v>5.7347794674471944E-2</v>
      </c>
      <c r="AP40" s="18" t="s">
        <v>22</v>
      </c>
      <c r="AQ40" s="1">
        <v>57</v>
      </c>
    </row>
    <row r="41" spans="2:46" x14ac:dyDescent="0.2">
      <c r="B41" s="31">
        <v>450</v>
      </c>
      <c r="C41" s="53">
        <v>2.5904973000000001E-2</v>
      </c>
      <c r="D41" s="54">
        <v>1.4064559000000001E-2</v>
      </c>
      <c r="E41" s="60">
        <v>8.9207322447285406</v>
      </c>
      <c r="F41" s="55">
        <v>3.8991832030999998E-2</v>
      </c>
      <c r="J41" s="40">
        <v>450</v>
      </c>
      <c r="K41" s="41"/>
      <c r="L41" s="29">
        <v>0.41245869198690593</v>
      </c>
      <c r="P41" s="15">
        <v>450</v>
      </c>
      <c r="Q41" s="16">
        <v>0.3362</v>
      </c>
      <c r="R41" s="16">
        <v>3.7999999999999999E-2</v>
      </c>
      <c r="S41" s="16">
        <v>1.7721</v>
      </c>
      <c r="T41" s="17">
        <v>1.7000000000000001E-2</v>
      </c>
      <c r="U41" s="17">
        <v>1.7999999999999999E-2</v>
      </c>
      <c r="W41" s="1">
        <f t="shared" si="0"/>
        <v>0.13866861224599777</v>
      </c>
      <c r="X41" s="1">
        <f t="shared" si="18"/>
        <v>0.64871376474766473</v>
      </c>
      <c r="Y41" s="1">
        <f t="shared" si="2"/>
        <v>1.5673430295502427E-2</v>
      </c>
      <c r="Z41" s="1">
        <f t="shared" si="19"/>
        <v>8.467471862663864E-2</v>
      </c>
      <c r="AA41" s="1">
        <f t="shared" si="4"/>
        <v>0.73091804806999605</v>
      </c>
      <c r="AB41" s="1">
        <f t="shared" si="20"/>
        <v>3.4802347516490735</v>
      </c>
      <c r="AC41" s="1">
        <f t="shared" si="6"/>
        <v>2.3573664081819623E-3</v>
      </c>
      <c r="AD41" s="1">
        <f t="shared" si="21"/>
        <v>1.1028134000710302E-2</v>
      </c>
      <c r="AE41" s="1">
        <f t="shared" si="8"/>
        <v>2.6644831502354129E-4</v>
      </c>
      <c r="AF41" s="1">
        <f t="shared" si="22"/>
        <v>1.4394702166528571E-3</v>
      </c>
      <c r="AG41" s="1">
        <f t="shared" si="10"/>
        <v>1.2425606817189934E-2</v>
      </c>
      <c r="AH41" s="1">
        <f t="shared" si="23"/>
        <v>5.9163990778034255E-2</v>
      </c>
      <c r="AI41" s="1">
        <f t="shared" si="12"/>
        <v>2.4960350204279599E-3</v>
      </c>
      <c r="AJ41" s="1">
        <f t="shared" si="24"/>
        <v>1.1978889999590635E-2</v>
      </c>
      <c r="AK41" s="1">
        <f t="shared" si="14"/>
        <v>2.8212174531904366E-4</v>
      </c>
      <c r="AL41" s="1">
        <f t="shared" si="25"/>
        <v>1.5696360781673779E-3</v>
      </c>
      <c r="AM41" s="1">
        <f t="shared" si="16"/>
        <v>1.3156524865259927E-2</v>
      </c>
      <c r="AN41" s="1">
        <f t="shared" si="26"/>
        <v>6.4297165161157396E-2</v>
      </c>
      <c r="AP41" s="18" t="s">
        <v>23</v>
      </c>
      <c r="AQ41" s="1">
        <v>28.6</v>
      </c>
    </row>
    <row r="42" spans="2:46" x14ac:dyDescent="0.2">
      <c r="B42" s="31">
        <v>455</v>
      </c>
      <c r="C42" s="53">
        <v>2.4314323999999998E-2</v>
      </c>
      <c r="D42" s="54">
        <v>1.6789227E-2</v>
      </c>
      <c r="E42" s="60">
        <v>8.6749799601527471</v>
      </c>
      <c r="F42" s="55">
        <v>4.3285679687999998E-2</v>
      </c>
      <c r="J42" s="40">
        <v>455</v>
      </c>
      <c r="K42" s="41"/>
      <c r="L42" s="29">
        <v>0.37909285739902143</v>
      </c>
      <c r="P42" s="15">
        <v>455</v>
      </c>
      <c r="Q42" s="16">
        <v>0.31869999999999998</v>
      </c>
      <c r="R42" s="16">
        <v>4.8000000000000001E-2</v>
      </c>
      <c r="S42" s="16">
        <v>1.7441</v>
      </c>
      <c r="T42" s="17">
        <v>1.7000000000000001E-2</v>
      </c>
      <c r="U42" s="17">
        <v>1.9E-2</v>
      </c>
      <c r="W42" s="1">
        <f t="shared" si="0"/>
        <v>0.12081689365306812</v>
      </c>
      <c r="X42" s="1">
        <f t="shared" si="18"/>
        <v>0.52744285034951854</v>
      </c>
      <c r="Y42" s="1">
        <f t="shared" si="2"/>
        <v>1.8196457155153029E-2</v>
      </c>
      <c r="Z42" s="1">
        <f t="shared" si="19"/>
        <v>9.1997459851468871E-2</v>
      </c>
      <c r="AA42" s="1">
        <f t="shared" si="4"/>
        <v>0.66117585258963329</v>
      </c>
      <c r="AB42" s="1">
        <f t="shared" si="20"/>
        <v>2.9467453694010541</v>
      </c>
      <c r="AC42" s="1">
        <f t="shared" si="6"/>
        <v>2.0538871921021583E-3</v>
      </c>
      <c r="AD42" s="1">
        <f t="shared" si="21"/>
        <v>8.9665284559418169E-3</v>
      </c>
      <c r="AE42" s="1">
        <f t="shared" si="8"/>
        <v>3.0933977163760153E-4</v>
      </c>
      <c r="AF42" s="1">
        <f t="shared" si="22"/>
        <v>1.563956817474971E-3</v>
      </c>
      <c r="AG42" s="1">
        <f t="shared" si="10"/>
        <v>1.1239989494023767E-2</v>
      </c>
      <c r="AH42" s="1">
        <f t="shared" si="23"/>
        <v>5.0094671279817926E-2</v>
      </c>
      <c r="AI42" s="1">
        <f t="shared" si="12"/>
        <v>2.2955209794082942E-3</v>
      </c>
      <c r="AJ42" s="1">
        <f t="shared" si="24"/>
        <v>1.0246814772857701E-2</v>
      </c>
      <c r="AK42" s="1">
        <f t="shared" si="14"/>
        <v>3.4573268594790754E-4</v>
      </c>
      <c r="AL42" s="1">
        <f t="shared" si="25"/>
        <v>1.794458054141495E-3</v>
      </c>
      <c r="AM42" s="1">
        <f t="shared" si="16"/>
        <v>1.2562341199203032E-2</v>
      </c>
      <c r="AN42" s="1">
        <f t="shared" si="26"/>
        <v>5.7281967756546995E-2</v>
      </c>
      <c r="AP42" s="18"/>
    </row>
    <row r="43" spans="2:46" x14ac:dyDescent="0.2">
      <c r="B43" s="31">
        <v>460</v>
      </c>
      <c r="C43" s="53">
        <v>1.7974678000000001E-2</v>
      </c>
      <c r="D43" s="54">
        <v>1.5706589E-2</v>
      </c>
      <c r="E43" s="60">
        <v>7.5963331960816873</v>
      </c>
      <c r="F43" s="55">
        <v>3.8853281250000003E-2</v>
      </c>
      <c r="J43" s="40">
        <v>460</v>
      </c>
      <c r="K43" s="41"/>
      <c r="L43" s="29">
        <v>0.31004211309057533</v>
      </c>
      <c r="P43" s="15">
        <v>460</v>
      </c>
      <c r="Q43" s="16">
        <v>0.2908</v>
      </c>
      <c r="R43" s="16">
        <v>0.06</v>
      </c>
      <c r="S43" s="16">
        <v>1.6692</v>
      </c>
      <c r="T43" s="17">
        <v>1.7000000000000001E-2</v>
      </c>
      <c r="U43" s="17">
        <v>0.02</v>
      </c>
      <c r="W43" s="1">
        <f t="shared" si="0"/>
        <v>9.0160246486739301E-2</v>
      </c>
      <c r="X43" s="1">
        <f t="shared" si="18"/>
        <v>0.40856992721926139</v>
      </c>
      <c r="Y43" s="1">
        <f t="shared" si="2"/>
        <v>1.8602526785434521E-2</v>
      </c>
      <c r="Z43" s="1">
        <f t="shared" si="19"/>
        <v>0.1004139716154315</v>
      </c>
      <c r="AA43" s="1">
        <f t="shared" si="4"/>
        <v>0.5175222951707884</v>
      </c>
      <c r="AB43" s="1">
        <f t="shared" si="20"/>
        <v>2.4085051570539622</v>
      </c>
      <c r="AC43" s="1">
        <f t="shared" si="6"/>
        <v>1.5327241902745683E-3</v>
      </c>
      <c r="AD43" s="1">
        <f t="shared" si="21"/>
        <v>6.9456887627274448E-3</v>
      </c>
      <c r="AE43" s="1">
        <f t="shared" si="8"/>
        <v>3.1624295535238688E-4</v>
      </c>
      <c r="AF43" s="1">
        <f t="shared" si="22"/>
        <v>1.7070375174623356E-3</v>
      </c>
      <c r="AG43" s="1">
        <f t="shared" si="10"/>
        <v>8.7978790179034042E-3</v>
      </c>
      <c r="AH43" s="1">
        <f t="shared" si="23"/>
        <v>4.0944587669917362E-2</v>
      </c>
      <c r="AI43" s="1">
        <f t="shared" si="12"/>
        <v>1.803204929734786E-3</v>
      </c>
      <c r="AJ43" s="1">
        <f t="shared" si="24"/>
        <v>8.3545678553876412E-3</v>
      </c>
      <c r="AK43" s="1">
        <f t="shared" si="14"/>
        <v>3.7205053570869042E-4</v>
      </c>
      <c r="AL43" s="1">
        <f t="shared" si="25"/>
        <v>2.0621870869604753E-3</v>
      </c>
      <c r="AM43" s="1">
        <f t="shared" si="16"/>
        <v>1.0350445903415769E-2</v>
      </c>
      <c r="AN43" s="1">
        <f t="shared" si="26"/>
        <v>4.9284802560206238E-2</v>
      </c>
      <c r="AP43" s="18" t="s">
        <v>24</v>
      </c>
      <c r="AQ43" s="1">
        <v>19.8</v>
      </c>
    </row>
    <row r="44" spans="2:46" x14ac:dyDescent="0.2">
      <c r="B44" s="31">
        <v>465</v>
      </c>
      <c r="C44" s="53">
        <v>1.3965396999999999E-2</v>
      </c>
      <c r="D44" s="54">
        <v>1.4673789E-2</v>
      </c>
      <c r="E44" s="60">
        <v>7.4431468105595222</v>
      </c>
      <c r="F44" s="55">
        <v>3.6918796875E-2</v>
      </c>
      <c r="J44" s="40">
        <v>465</v>
      </c>
      <c r="K44" s="41"/>
      <c r="L44" s="29">
        <v>0.29178703465139488</v>
      </c>
      <c r="P44" s="15">
        <v>465</v>
      </c>
      <c r="Q44" s="16">
        <v>0.25109999999999999</v>
      </c>
      <c r="R44" s="16">
        <v>7.3899999999999993E-2</v>
      </c>
      <c r="S44" s="16">
        <v>1.5281</v>
      </c>
      <c r="T44" s="17">
        <v>1.7000000000000001E-2</v>
      </c>
      <c r="U44" s="17">
        <v>2.1000000000000001E-2</v>
      </c>
      <c r="W44" s="1">
        <f t="shared" si="0"/>
        <v>7.3267724400965253E-2</v>
      </c>
      <c r="X44" s="1">
        <f t="shared" si="18"/>
        <v>0.34825418010251546</v>
      </c>
      <c r="Y44" s="1">
        <f t="shared" si="2"/>
        <v>2.1563061860738079E-2</v>
      </c>
      <c r="Z44" s="1">
        <f t="shared" si="19"/>
        <v>0.13078955377215901</v>
      </c>
      <c r="AA44" s="1">
        <f t="shared" si="4"/>
        <v>0.44587976765079651</v>
      </c>
      <c r="AB44" s="1">
        <f t="shared" si="20"/>
        <v>2.2025360488777173</v>
      </c>
      <c r="AC44" s="1">
        <f t="shared" si="6"/>
        <v>1.2455513148164094E-3</v>
      </c>
      <c r="AD44" s="1">
        <f t="shared" si="21"/>
        <v>5.7552361926426618E-3</v>
      </c>
      <c r="AE44" s="1">
        <f t="shared" si="8"/>
        <v>3.6657205163254737E-4</v>
      </c>
      <c r="AF44" s="1">
        <f t="shared" si="22"/>
        <v>2.1465405150063893E-3</v>
      </c>
      <c r="AG44" s="1">
        <f t="shared" si="10"/>
        <v>7.5799560500635415E-3</v>
      </c>
      <c r="AH44" s="1">
        <f t="shared" si="23"/>
        <v>3.6355276201170468E-2</v>
      </c>
      <c r="AI44" s="1">
        <f t="shared" si="12"/>
        <v>1.5386222124202705E-3</v>
      </c>
      <c r="AJ44" s="1">
        <f t="shared" si="24"/>
        <v>7.6435075203530305E-3</v>
      </c>
      <c r="AK44" s="1">
        <f t="shared" si="14"/>
        <v>4.5282429907549972E-4</v>
      </c>
      <c r="AL44" s="1">
        <f t="shared" si="25"/>
        <v>2.9003444274559669E-3</v>
      </c>
      <c r="AM44" s="1">
        <f t="shared" si="16"/>
        <v>9.3634751206667279E-3</v>
      </c>
      <c r="AN44" s="1">
        <f t="shared" si="26"/>
        <v>4.8428930285933515E-2</v>
      </c>
      <c r="AP44" s="18" t="s">
        <v>25</v>
      </c>
      <c r="AQ44" s="1">
        <v>26.9</v>
      </c>
    </row>
    <row r="45" spans="2:46" x14ac:dyDescent="0.2">
      <c r="B45" s="31">
        <v>470</v>
      </c>
      <c r="C45" s="53">
        <v>1.1748079999999999E-2</v>
      </c>
      <c r="D45" s="54">
        <v>1.6034652999999999E-2</v>
      </c>
      <c r="E45" s="60">
        <v>8.4783760235762919</v>
      </c>
      <c r="F45" s="55">
        <v>4.2735675781000002E-2</v>
      </c>
      <c r="J45" s="40">
        <v>470</v>
      </c>
      <c r="K45" s="41"/>
      <c r="L45" s="29">
        <v>0.33794241371566508</v>
      </c>
      <c r="P45" s="15">
        <v>470</v>
      </c>
      <c r="Q45" s="16">
        <v>0.19539999999999999</v>
      </c>
      <c r="R45" s="16">
        <v>9.0999999999999998E-2</v>
      </c>
      <c r="S45" s="16">
        <v>1.2876000000000001</v>
      </c>
      <c r="T45" s="17">
        <v>1.6E-2</v>
      </c>
      <c r="U45" s="17">
        <v>2.3E-2</v>
      </c>
      <c r="W45" s="1">
        <f t="shared" si="0"/>
        <v>6.6033947640040946E-2</v>
      </c>
      <c r="X45" s="1">
        <f t="shared" si="18"/>
        <v>0.31999920275100457</v>
      </c>
      <c r="Y45" s="1">
        <f t="shared" si="2"/>
        <v>3.0752759648125523E-2</v>
      </c>
      <c r="Z45" s="1">
        <f t="shared" si="19"/>
        <v>0.19963597349815754</v>
      </c>
      <c r="AA45" s="1">
        <f t="shared" si="4"/>
        <v>0.43513465190029038</v>
      </c>
      <c r="AB45" s="1">
        <f t="shared" si="20"/>
        <v>2.2236933801439349</v>
      </c>
      <c r="AC45" s="1">
        <f t="shared" si="6"/>
        <v>1.0565431622406552E-3</v>
      </c>
      <c r="AD45" s="1">
        <f t="shared" si="21"/>
        <v>5.1199872440160733E-3</v>
      </c>
      <c r="AE45" s="1">
        <f t="shared" si="8"/>
        <v>4.9204415437000839E-4</v>
      </c>
      <c r="AF45" s="1">
        <f t="shared" si="22"/>
        <v>3.19417557597052E-3</v>
      </c>
      <c r="AG45" s="1">
        <f t="shared" si="10"/>
        <v>6.9621544304046459E-3</v>
      </c>
      <c r="AH45" s="1">
        <f t="shared" si="23"/>
        <v>3.5579094082302962E-2</v>
      </c>
      <c r="AI45" s="1">
        <f t="shared" si="12"/>
        <v>1.5187807957209418E-3</v>
      </c>
      <c r="AJ45" s="1">
        <f t="shared" si="24"/>
        <v>7.3599816632731047E-3</v>
      </c>
      <c r="AK45" s="1">
        <f t="shared" si="14"/>
        <v>7.0731347190688704E-4</v>
      </c>
      <c r="AL45" s="1">
        <f t="shared" si="25"/>
        <v>4.591627390457622E-3</v>
      </c>
      <c r="AM45" s="1">
        <f t="shared" si="16"/>
        <v>1.0008096993706679E-2</v>
      </c>
      <c r="AN45" s="1">
        <f t="shared" si="26"/>
        <v>5.1144947743310513E-2</v>
      </c>
      <c r="AP45" s="18" t="s">
        <v>26</v>
      </c>
      <c r="AQ45" s="1">
        <v>7.8</v>
      </c>
    </row>
    <row r="46" spans="2:46" x14ac:dyDescent="0.2">
      <c r="B46" s="31">
        <v>475</v>
      </c>
      <c r="C46" s="53">
        <v>1.000623E-2</v>
      </c>
      <c r="D46" s="54">
        <v>1.9591344E-2</v>
      </c>
      <c r="E46" s="60">
        <v>11.182771544081023</v>
      </c>
      <c r="F46" s="55">
        <v>5.4643214844000004E-2</v>
      </c>
      <c r="J46" s="40">
        <v>475</v>
      </c>
      <c r="K46" s="41"/>
      <c r="L46" s="29">
        <v>0.43607131217706463</v>
      </c>
      <c r="P46" s="15">
        <v>475</v>
      </c>
      <c r="Q46" s="16">
        <v>0.1421</v>
      </c>
      <c r="R46" s="16">
        <v>0.11260000000000001</v>
      </c>
      <c r="S46" s="16">
        <v>1.0419</v>
      </c>
      <c r="T46" s="17">
        <v>1.6E-2</v>
      </c>
      <c r="U46" s="17">
        <v>2.3E-2</v>
      </c>
      <c r="W46" s="1">
        <f t="shared" si="0"/>
        <v>6.1965733460360883E-2</v>
      </c>
      <c r="X46" s="1">
        <f t="shared" si="18"/>
        <v>0.31953914917595827</v>
      </c>
      <c r="Y46" s="1">
        <f t="shared" si="2"/>
        <v>4.9101629751137479E-2</v>
      </c>
      <c r="Z46" s="1">
        <f t="shared" si="19"/>
        <v>0.36211442331071808</v>
      </c>
      <c r="AA46" s="1">
        <f t="shared" si="4"/>
        <v>0.45434270015728367</v>
      </c>
      <c r="AB46" s="1">
        <f t="shared" si="20"/>
        <v>2.5358564891157043</v>
      </c>
      <c r="AC46" s="1">
        <f t="shared" si="6"/>
        <v>9.914517353657741E-4</v>
      </c>
      <c r="AD46" s="1">
        <f t="shared" si="21"/>
        <v>5.1126263868153318E-3</v>
      </c>
      <c r="AE46" s="1">
        <f t="shared" si="8"/>
        <v>7.8562607601819965E-4</v>
      </c>
      <c r="AF46" s="1">
        <f t="shared" si="22"/>
        <v>5.7938307729714896E-3</v>
      </c>
      <c r="AG46" s="1">
        <f t="shared" si="10"/>
        <v>7.2694832025165393E-3</v>
      </c>
      <c r="AH46" s="1">
        <f t="shared" si="23"/>
        <v>4.0573703825851272E-2</v>
      </c>
      <c r="AI46" s="1">
        <f t="shared" si="12"/>
        <v>1.4252118695883003E-3</v>
      </c>
      <c r="AJ46" s="1">
        <f t="shared" si="24"/>
        <v>7.5140252465720958E-3</v>
      </c>
      <c r="AK46" s="1">
        <f t="shared" si="14"/>
        <v>1.1293374842761619E-3</v>
      </c>
      <c r="AL46" s="1">
        <f t="shared" si="25"/>
        <v>8.5679920850793897E-3</v>
      </c>
      <c r="AM46" s="1">
        <f t="shared" si="16"/>
        <v>1.0449882103617525E-2</v>
      </c>
      <c r="AN46" s="1">
        <f t="shared" si="26"/>
        <v>5.9724698988383694E-2</v>
      </c>
    </row>
    <row r="47" spans="2:46" x14ac:dyDescent="0.2">
      <c r="B47" s="31">
        <v>480</v>
      </c>
      <c r="C47" s="53">
        <v>9.9518049999999993E-3</v>
      </c>
      <c r="D47" s="54">
        <v>2.5486418E-2</v>
      </c>
      <c r="E47" s="60">
        <v>15.110847869832309</v>
      </c>
      <c r="F47" s="55">
        <v>6.8666273437999997E-2</v>
      </c>
      <c r="J47" s="40">
        <v>480</v>
      </c>
      <c r="K47" s="41"/>
      <c r="L47" s="29">
        <v>0.68880675951906289</v>
      </c>
      <c r="P47" s="15">
        <v>480</v>
      </c>
      <c r="Q47" s="16">
        <v>9.5600000000000004E-2</v>
      </c>
      <c r="R47" s="16">
        <v>0.13900000000000001</v>
      </c>
      <c r="S47" s="16">
        <v>0.81299999999999994</v>
      </c>
      <c r="T47" s="17">
        <v>1.6E-2</v>
      </c>
      <c r="U47" s="17">
        <v>2.4E-2</v>
      </c>
      <c r="W47" s="1">
        <f t="shared" si="0"/>
        <v>6.5849926210022419E-2</v>
      </c>
      <c r="X47" s="1">
        <f t="shared" si="18"/>
        <v>0.28971785666537286</v>
      </c>
      <c r="Y47" s="1">
        <f t="shared" si="2"/>
        <v>9.5744139573149756E-2</v>
      </c>
      <c r="Z47" s="1">
        <f t="shared" si="19"/>
        <v>0.60450262246831632</v>
      </c>
      <c r="AA47" s="1">
        <f t="shared" si="4"/>
        <v>0.55999989548899809</v>
      </c>
      <c r="AB47" s="1">
        <f t="shared" si="20"/>
        <v>2.7290054620097921</v>
      </c>
      <c r="AC47" s="1">
        <f t="shared" si="6"/>
        <v>1.0535988193603586E-3</v>
      </c>
      <c r="AD47" s="1">
        <f t="shared" si="21"/>
        <v>4.7605787477862822E-3</v>
      </c>
      <c r="AE47" s="1">
        <f t="shared" si="8"/>
        <v>1.5319062331703962E-3</v>
      </c>
      <c r="AF47" s="1">
        <f t="shared" si="22"/>
        <v>1.0037184233028504E-2</v>
      </c>
      <c r="AG47" s="1">
        <f t="shared" si="10"/>
        <v>8.9599983278239696E-3</v>
      </c>
      <c r="AH47" s="1">
        <f t="shared" si="23"/>
        <v>4.4993093115443972E-2</v>
      </c>
      <c r="AI47" s="1">
        <f t="shared" si="12"/>
        <v>1.5803982290405381E-3</v>
      </c>
      <c r="AJ47" s="1">
        <f t="shared" si="24"/>
        <v>6.9532285599689485E-3</v>
      </c>
      <c r="AK47" s="1">
        <f t="shared" si="14"/>
        <v>2.297859349755594E-3</v>
      </c>
      <c r="AL47" s="1">
        <f t="shared" si="25"/>
        <v>1.4508062939239591E-2</v>
      </c>
      <c r="AM47" s="1">
        <f t="shared" si="16"/>
        <v>1.3439997491735954E-2</v>
      </c>
      <c r="AN47" s="1">
        <f t="shared" si="26"/>
        <v>6.5496131088235016E-2</v>
      </c>
    </row>
    <row r="48" spans="2:46" x14ac:dyDescent="0.2">
      <c r="B48" s="31">
        <v>485</v>
      </c>
      <c r="C48" s="53">
        <v>1.1426774000000001E-2</v>
      </c>
      <c r="D48" s="54">
        <v>3.1105955000000001E-2</v>
      </c>
      <c r="E48" s="60">
        <v>17.845516340694008</v>
      </c>
      <c r="F48" s="55">
        <v>7.4694906249999998E-2</v>
      </c>
      <c r="J48" s="40">
        <v>485</v>
      </c>
      <c r="K48" s="41"/>
      <c r="L48" s="29">
        <v>0.86271062855390901</v>
      </c>
      <c r="P48" s="15">
        <v>485</v>
      </c>
      <c r="Q48" s="16">
        <v>5.8000000000000003E-2</v>
      </c>
      <c r="R48" s="16">
        <v>0.16930000000000001</v>
      </c>
      <c r="S48" s="16">
        <v>0.61619999999999997</v>
      </c>
      <c r="T48" s="17">
        <v>1.7000000000000001E-2</v>
      </c>
      <c r="U48" s="17">
        <v>2.4E-2</v>
      </c>
      <c r="W48" s="1">
        <f t="shared" si="0"/>
        <v>5.0037216456126722E-2</v>
      </c>
      <c r="X48" s="1">
        <f t="shared" si="18"/>
        <v>0.19458845088740689</v>
      </c>
      <c r="Y48" s="1">
        <f t="shared" si="2"/>
        <v>0.14605690941417679</v>
      </c>
      <c r="Z48" s="1">
        <f t="shared" si="19"/>
        <v>0.81686243689152782</v>
      </c>
      <c r="AA48" s="1">
        <f t="shared" si="4"/>
        <v>0.53160228931491871</v>
      </c>
      <c r="AB48" s="1">
        <f t="shared" si="20"/>
        <v>2.3392952424856195</v>
      </c>
      <c r="AC48" s="1">
        <f t="shared" si="6"/>
        <v>8.5063267975415437E-4</v>
      </c>
      <c r="AD48" s="1">
        <f t="shared" si="21"/>
        <v>3.2385082553388275E-3</v>
      </c>
      <c r="AE48" s="1">
        <f t="shared" si="8"/>
        <v>2.4829674600410057E-3</v>
      </c>
      <c r="AF48" s="1">
        <f t="shared" si="22"/>
        <v>1.3434941263799887E-2</v>
      </c>
      <c r="AG48" s="1">
        <f t="shared" si="10"/>
        <v>9.0372389183536184E-3</v>
      </c>
      <c r="AH48" s="1">
        <f t="shared" si="23"/>
        <v>3.8757729603057206E-2</v>
      </c>
      <c r="AI48" s="1">
        <f t="shared" si="12"/>
        <v>1.2008931949470413E-3</v>
      </c>
      <c r="AJ48" s="1">
        <f t="shared" si="24"/>
        <v>4.6006274115506758E-3</v>
      </c>
      <c r="AK48" s="1">
        <f t="shared" si="14"/>
        <v>3.5053658259402432E-3</v>
      </c>
      <c r="AL48" s="1">
        <f t="shared" si="25"/>
        <v>1.9152978322040583E-2</v>
      </c>
      <c r="AM48" s="1">
        <f t="shared" si="16"/>
        <v>1.275845494355805E-2</v>
      </c>
      <c r="AN48" s="1">
        <f t="shared" si="26"/>
        <v>5.5132796300456539E-2</v>
      </c>
    </row>
    <row r="49" spans="2:40" x14ac:dyDescent="0.2">
      <c r="B49" s="31">
        <v>490</v>
      </c>
      <c r="C49" s="53">
        <v>1.3576520999999999E-2</v>
      </c>
      <c r="D49" s="54">
        <v>3.2726313E-2</v>
      </c>
      <c r="E49" s="60">
        <v>17.671486191266812</v>
      </c>
      <c r="F49" s="55">
        <v>6.8737914062E-2</v>
      </c>
      <c r="J49" s="40">
        <v>490</v>
      </c>
      <c r="K49" s="41"/>
      <c r="L49" s="29">
        <v>0.8686926218386265</v>
      </c>
      <c r="P49" s="15">
        <v>490</v>
      </c>
      <c r="Q49" s="16">
        <v>3.2000000000000001E-2</v>
      </c>
      <c r="R49" s="16">
        <v>0.20799999999999999</v>
      </c>
      <c r="S49" s="16">
        <v>0.4652</v>
      </c>
      <c r="T49" s="17">
        <v>1.6E-2</v>
      </c>
      <c r="U49" s="17">
        <v>2.3E-2</v>
      </c>
      <c r="W49" s="1">
        <f t="shared" si="0"/>
        <v>2.7798163898836048E-2</v>
      </c>
      <c r="X49" s="1">
        <f t="shared" si="18"/>
        <v>9.6976344804381651E-2</v>
      </c>
      <c r="Y49" s="1">
        <f t="shared" si="2"/>
        <v>0.18068806534243431</v>
      </c>
      <c r="Z49" s="1">
        <f t="shared" si="19"/>
        <v>0.9351602862006837</v>
      </c>
      <c r="AA49" s="1">
        <f t="shared" si="4"/>
        <v>0.40411580767932903</v>
      </c>
      <c r="AB49" s="1">
        <f t="shared" si="20"/>
        <v>1.6707666862555401</v>
      </c>
      <c r="AC49" s="1">
        <f t="shared" si="6"/>
        <v>4.4477062238137678E-4</v>
      </c>
      <c r="AD49" s="1">
        <f t="shared" si="21"/>
        <v>1.579102451927398E-3</v>
      </c>
      <c r="AE49" s="1">
        <f t="shared" si="8"/>
        <v>2.8910090454789491E-3</v>
      </c>
      <c r="AF49" s="1">
        <f t="shared" si="22"/>
        <v>1.5446004702055538E-2</v>
      </c>
      <c r="AG49" s="1">
        <f t="shared" si="10"/>
        <v>6.4658529228692647E-3</v>
      </c>
      <c r="AH49" s="1">
        <f t="shared" si="23"/>
        <v>2.7392744147145862E-2</v>
      </c>
      <c r="AI49" s="1">
        <f t="shared" si="12"/>
        <v>6.3935776967322913E-4</v>
      </c>
      <c r="AJ49" s="1">
        <f t="shared" si="24"/>
        <v>2.2304559305007781E-3</v>
      </c>
      <c r="AK49" s="1">
        <f t="shared" si="14"/>
        <v>4.1558255028759893E-3</v>
      </c>
      <c r="AL49" s="1">
        <f t="shared" si="25"/>
        <v>2.1508686582615726E-2</v>
      </c>
      <c r="AM49" s="1">
        <f t="shared" si="16"/>
        <v>9.2946635766245674E-3</v>
      </c>
      <c r="AN49" s="1">
        <f t="shared" si="26"/>
        <v>3.8427633783877424E-2</v>
      </c>
    </row>
    <row r="50" spans="2:40" x14ac:dyDescent="0.2">
      <c r="B50" s="31">
        <v>495</v>
      </c>
      <c r="C50" s="53">
        <v>1.6104021E-2</v>
      </c>
      <c r="D50" s="54">
        <v>2.9772192999999999E-2</v>
      </c>
      <c r="E50" s="60">
        <v>15.542879897061265</v>
      </c>
      <c r="F50" s="55">
        <v>5.7550804687999994E-2</v>
      </c>
      <c r="J50" s="40">
        <v>495</v>
      </c>
      <c r="K50" s="41"/>
      <c r="L50" s="29">
        <v>0.74778054577664033</v>
      </c>
      <c r="P50" s="15">
        <v>495</v>
      </c>
      <c r="Q50" s="16">
        <v>1.47E-2</v>
      </c>
      <c r="R50" s="16">
        <v>0.2586</v>
      </c>
      <c r="S50" s="16">
        <v>0.3533</v>
      </c>
      <c r="T50" s="17">
        <v>1.7000000000000001E-2</v>
      </c>
      <c r="U50" s="17">
        <v>2.3E-2</v>
      </c>
      <c r="W50" s="1">
        <f t="shared" si="0"/>
        <v>1.0992374022916612E-2</v>
      </c>
      <c r="X50" s="1">
        <f t="shared" si="18"/>
        <v>3.5136731676602799E-2</v>
      </c>
      <c r="Y50" s="1">
        <f t="shared" si="2"/>
        <v>0.19337604913783918</v>
      </c>
      <c r="Z50" s="1">
        <f t="shared" si="19"/>
        <v>0.98809773672981005</v>
      </c>
      <c r="AA50" s="1">
        <f t="shared" si="4"/>
        <v>0.264190866822887</v>
      </c>
      <c r="AB50" s="1">
        <f t="shared" si="20"/>
        <v>1.0854519998026593</v>
      </c>
      <c r="AC50" s="1">
        <f t="shared" si="6"/>
        <v>1.8687035838958242E-4</v>
      </c>
      <c r="AD50" s="1">
        <f t="shared" si="21"/>
        <v>5.9732443850224763E-4</v>
      </c>
      <c r="AE50" s="1">
        <f t="shared" si="8"/>
        <v>3.2873928353432664E-3</v>
      </c>
      <c r="AF50" s="1">
        <f t="shared" si="22"/>
        <v>1.6797661524406773E-2</v>
      </c>
      <c r="AG50" s="1">
        <f t="shared" si="10"/>
        <v>4.4912447359890797E-3</v>
      </c>
      <c r="AH50" s="1">
        <f t="shared" si="23"/>
        <v>1.8452683996645212E-2</v>
      </c>
      <c r="AI50" s="1">
        <f t="shared" si="12"/>
        <v>2.5282460252708206E-4</v>
      </c>
      <c r="AJ50" s="1">
        <f t="shared" si="24"/>
        <v>8.0048903194255292E-4</v>
      </c>
      <c r="AK50" s="1">
        <f t="shared" si="14"/>
        <v>4.4476491301703013E-3</v>
      </c>
      <c r="AL50" s="1">
        <f t="shared" si="25"/>
        <v>2.2221590330900421E-2</v>
      </c>
      <c r="AM50" s="1">
        <f t="shared" si="16"/>
        <v>6.0763899369264008E-3</v>
      </c>
      <c r="AN50" s="1">
        <f t="shared" si="26"/>
        <v>2.4540421162715723E-2</v>
      </c>
    </row>
    <row r="51" spans="2:40" x14ac:dyDescent="0.2">
      <c r="B51" s="31">
        <v>500</v>
      </c>
      <c r="C51" s="53">
        <v>1.8621427999999999E-2</v>
      </c>
      <c r="D51" s="54">
        <v>2.5616969E-2</v>
      </c>
      <c r="E51" s="60">
        <v>13.391188269965136</v>
      </c>
      <c r="F51" s="55">
        <v>4.9053902343999999E-2</v>
      </c>
      <c r="J51" s="40">
        <v>500</v>
      </c>
      <c r="K51" s="41"/>
      <c r="L51" s="29">
        <v>0.62496298933153205</v>
      </c>
      <c r="P51" s="15">
        <v>500</v>
      </c>
      <c r="Q51" s="16">
        <v>4.8999999999999998E-3</v>
      </c>
      <c r="R51" s="16">
        <v>0.32300000000000001</v>
      </c>
      <c r="S51" s="16">
        <v>0.27200000000000002</v>
      </c>
      <c r="T51" s="17">
        <v>1.7000000000000001E-2</v>
      </c>
      <c r="U51" s="17">
        <v>2.1999999999999999E-2</v>
      </c>
      <c r="W51" s="1">
        <f t="shared" si="0"/>
        <v>3.0623186477245069E-3</v>
      </c>
      <c r="X51" s="1">
        <f t="shared" si="18"/>
        <v>1.0976972227424317E-2</v>
      </c>
      <c r="Y51" s="1">
        <f t="shared" si="2"/>
        <v>0.20186304555408485</v>
      </c>
      <c r="Z51" s="1">
        <f t="shared" si="19"/>
        <v>1.0682887910453973</v>
      </c>
      <c r="AA51" s="1">
        <f t="shared" si="4"/>
        <v>0.16998993309817673</v>
      </c>
      <c r="AB51" s="1">
        <f t="shared" si="20"/>
        <v>0.71876049174644185</v>
      </c>
      <c r="AC51" s="1">
        <f t="shared" si="6"/>
        <v>5.2059417011316623E-5</v>
      </c>
      <c r="AD51" s="1">
        <f t="shared" si="21"/>
        <v>1.8660852786621339E-4</v>
      </c>
      <c r="AE51" s="1">
        <f t="shared" si="8"/>
        <v>3.4316717744194429E-3</v>
      </c>
      <c r="AF51" s="1">
        <f t="shared" si="22"/>
        <v>1.8160909447771757E-2</v>
      </c>
      <c r="AG51" s="1">
        <f t="shared" si="10"/>
        <v>2.8898288626690045E-3</v>
      </c>
      <c r="AH51" s="1">
        <f t="shared" si="23"/>
        <v>1.2218928359689511E-2</v>
      </c>
      <c r="AI51" s="1">
        <f t="shared" si="12"/>
        <v>6.7371010249939151E-5</v>
      </c>
      <c r="AJ51" s="1">
        <f t="shared" si="24"/>
        <v>2.3817221339522189E-4</v>
      </c>
      <c r="AK51" s="1">
        <f t="shared" si="14"/>
        <v>4.4409870021898668E-3</v>
      </c>
      <c r="AL51" s="1">
        <f t="shared" si="25"/>
        <v>2.2938722225838558E-2</v>
      </c>
      <c r="AM51" s="1">
        <f t="shared" si="16"/>
        <v>3.7397785281598878E-3</v>
      </c>
      <c r="AN51" s="1">
        <f t="shared" si="26"/>
        <v>1.5518945159420721E-2</v>
      </c>
    </row>
    <row r="52" spans="2:40" x14ac:dyDescent="0.2">
      <c r="B52" s="31">
        <v>505</v>
      </c>
      <c r="C52" s="53">
        <v>2.0856441E-2</v>
      </c>
      <c r="D52" s="54">
        <v>2.2723048999999999E-2</v>
      </c>
      <c r="E52" s="60">
        <v>12.000857066246057</v>
      </c>
      <c r="F52" s="55">
        <v>4.3725453125000001E-2</v>
      </c>
      <c r="J52" s="40">
        <v>505</v>
      </c>
      <c r="K52" s="41"/>
      <c r="L52" s="29">
        <v>0.55352926801884139</v>
      </c>
      <c r="P52" s="15">
        <v>505</v>
      </c>
      <c r="Q52" s="16">
        <v>2.3999999999999998E-3</v>
      </c>
      <c r="R52" s="16">
        <v>0.4073</v>
      </c>
      <c r="S52" s="16">
        <v>0.21229999999999999</v>
      </c>
      <c r="T52" s="17">
        <v>1.7000000000000001E-2</v>
      </c>
      <c r="U52" s="17">
        <v>2.1000000000000001E-2</v>
      </c>
      <c r="W52" s="1">
        <f t="shared" si="0"/>
        <v>1.3284702432452193E-3</v>
      </c>
      <c r="X52" s="1">
        <f t="shared" si="18"/>
        <v>1.4992050449634513E-2</v>
      </c>
      <c r="Y52" s="1">
        <f t="shared" si="2"/>
        <v>0.22545247086407411</v>
      </c>
      <c r="Z52" s="1">
        <f t="shared" si="19"/>
        <v>1.1948623648252712</v>
      </c>
      <c r="AA52" s="1">
        <f t="shared" si="4"/>
        <v>0.11751426360040002</v>
      </c>
      <c r="AB52" s="1">
        <f t="shared" si="20"/>
        <v>0.49231602458473078</v>
      </c>
      <c r="AC52" s="1">
        <f t="shared" si="6"/>
        <v>2.2583994135168731E-5</v>
      </c>
      <c r="AD52" s="1">
        <f t="shared" si="21"/>
        <v>2.5486485764378676E-4</v>
      </c>
      <c r="AE52" s="1">
        <f t="shared" si="8"/>
        <v>3.8326920046892602E-3</v>
      </c>
      <c r="AF52" s="1">
        <f t="shared" si="22"/>
        <v>2.0312660202029612E-2</v>
      </c>
      <c r="AG52" s="1">
        <f t="shared" si="10"/>
        <v>1.9977424812068004E-3</v>
      </c>
      <c r="AH52" s="1">
        <f t="shared" si="23"/>
        <v>8.3693724179404235E-3</v>
      </c>
      <c r="AI52" s="1">
        <f t="shared" si="12"/>
        <v>2.7897875108149608E-5</v>
      </c>
      <c r="AJ52" s="1">
        <f t="shared" si="24"/>
        <v>3.0316218460080333E-4</v>
      </c>
      <c r="AK52" s="1">
        <f t="shared" si="14"/>
        <v>4.7345018881455566E-3</v>
      </c>
      <c r="AL52" s="1">
        <f t="shared" si="25"/>
        <v>2.4460878473665612E-2</v>
      </c>
      <c r="AM52" s="1">
        <f t="shared" si="16"/>
        <v>2.4677995356084006E-3</v>
      </c>
      <c r="AN52" s="1">
        <f t="shared" si="26"/>
        <v>1.0140106150695619E-2</v>
      </c>
    </row>
    <row r="53" spans="2:40" x14ac:dyDescent="0.2">
      <c r="B53" s="31">
        <v>510</v>
      </c>
      <c r="C53" s="53">
        <v>2.2565588000000001E-2</v>
      </c>
      <c r="D53" s="54">
        <v>2.0834999999999999E-2</v>
      </c>
      <c r="E53" s="60">
        <v>10.984705115391002</v>
      </c>
      <c r="F53" s="55">
        <v>3.9768675780999997E-2</v>
      </c>
      <c r="J53" s="40">
        <v>510</v>
      </c>
      <c r="K53" s="41"/>
      <c r="L53" s="29">
        <v>0.50197311146328893</v>
      </c>
      <c r="P53" s="15">
        <v>510</v>
      </c>
      <c r="Q53" s="16">
        <v>9.2999999999999992E-3</v>
      </c>
      <c r="R53" s="16">
        <v>0.503</v>
      </c>
      <c r="S53" s="16">
        <v>0.15820000000000001</v>
      </c>
      <c r="T53" s="17">
        <v>1.7000000000000001E-2</v>
      </c>
      <c r="U53" s="17">
        <v>0.02</v>
      </c>
      <c r="W53" s="1">
        <f t="shared" si="0"/>
        <v>4.6683499366085863E-3</v>
      </c>
      <c r="X53" s="1">
        <f t="shared" si="18"/>
        <v>4.5474101740641454E-2</v>
      </c>
      <c r="Y53" s="1">
        <f t="shared" si="2"/>
        <v>0.25249247506603434</v>
      </c>
      <c r="Z53" s="1">
        <f t="shared" si="19"/>
        <v>1.3377302460858684</v>
      </c>
      <c r="AA53" s="1">
        <f t="shared" si="4"/>
        <v>7.9412146233492312E-2</v>
      </c>
      <c r="AB53" s="1">
        <f t="shared" si="20"/>
        <v>0.32828364546798172</v>
      </c>
      <c r="AC53" s="1">
        <f t="shared" si="6"/>
        <v>7.9361948922345975E-5</v>
      </c>
      <c r="AD53" s="1">
        <f t="shared" si="21"/>
        <v>7.3925650269178467E-4</v>
      </c>
      <c r="AE53" s="1">
        <f t="shared" si="8"/>
        <v>4.292372076122584E-3</v>
      </c>
      <c r="AF53" s="1">
        <f t="shared" si="22"/>
        <v>2.2034915125038981E-2</v>
      </c>
      <c r="AG53" s="1">
        <f t="shared" si="10"/>
        <v>1.3500064859693693E-3</v>
      </c>
      <c r="AH53" s="1">
        <f t="shared" si="23"/>
        <v>5.4510686930714378E-3</v>
      </c>
      <c r="AI53" s="1">
        <f t="shared" si="12"/>
        <v>9.3366998732171726E-5</v>
      </c>
      <c r="AJ53" s="1">
        <f t="shared" si="24"/>
        <v>8.7567880791370909E-4</v>
      </c>
      <c r="AK53" s="1">
        <f t="shared" si="14"/>
        <v>5.0498495013206867E-3</v>
      </c>
      <c r="AL53" s="1">
        <f t="shared" si="25"/>
        <v>2.6048105863296582E-2</v>
      </c>
      <c r="AM53" s="1">
        <f t="shared" si="16"/>
        <v>1.5882429246698462E-3</v>
      </c>
      <c r="AN53" s="1">
        <f t="shared" si="26"/>
        <v>6.4359196294753833E-3</v>
      </c>
    </row>
    <row r="54" spans="2:40" x14ac:dyDescent="0.2">
      <c r="B54" s="31">
        <v>515</v>
      </c>
      <c r="C54" s="53">
        <v>2.3669252000000002E-2</v>
      </c>
      <c r="D54" s="54">
        <v>1.9341891E-2</v>
      </c>
      <c r="E54" s="60">
        <v>10.293626222812552</v>
      </c>
      <c r="F54" s="55">
        <v>3.6965890624999997E-2</v>
      </c>
      <c r="J54" s="40">
        <v>515</v>
      </c>
      <c r="K54" s="41"/>
      <c r="L54" s="29">
        <v>0.46464916699821285</v>
      </c>
      <c r="P54" s="15">
        <v>515</v>
      </c>
      <c r="Q54" s="16">
        <v>2.9100000000000001E-2</v>
      </c>
      <c r="R54" s="16">
        <v>0.60819999999999996</v>
      </c>
      <c r="S54" s="16">
        <v>0.11169999999999999</v>
      </c>
      <c r="T54" s="17">
        <v>1.6E-2</v>
      </c>
      <c r="U54" s="17">
        <v>1.9E-2</v>
      </c>
      <c r="W54" s="1">
        <f t="shared" si="0"/>
        <v>1.3521290759647994E-2</v>
      </c>
      <c r="X54" s="1">
        <f t="shared" si="18"/>
        <v>0.10424324152977119</v>
      </c>
      <c r="Y54" s="1">
        <f t="shared" si="2"/>
        <v>0.28259962336831301</v>
      </c>
      <c r="Z54" s="1">
        <f t="shared" si="19"/>
        <v>1.4965845305813252</v>
      </c>
      <c r="AA54" s="1">
        <f t="shared" si="4"/>
        <v>5.1901311953700374E-2</v>
      </c>
      <c r="AB54" s="1">
        <f t="shared" si="20"/>
        <v>0.21677396146587691</v>
      </c>
      <c r="AC54" s="1">
        <f t="shared" si="6"/>
        <v>2.1634065215436789E-4</v>
      </c>
      <c r="AD54" s="1">
        <f t="shared" si="21"/>
        <v>1.5270118352150367E-3</v>
      </c>
      <c r="AE54" s="1">
        <f t="shared" si="8"/>
        <v>4.5215939738930087E-3</v>
      </c>
      <c r="AF54" s="1">
        <f t="shared" si="22"/>
        <v>2.2365181544980121E-2</v>
      </c>
      <c r="AG54" s="1">
        <f t="shared" si="10"/>
        <v>8.3042099125920602E-4</v>
      </c>
      <c r="AH54" s="1">
        <f t="shared" si="23"/>
        <v>3.2943420202907791E-3</v>
      </c>
      <c r="AI54" s="1">
        <f t="shared" si="12"/>
        <v>2.569045244333119E-4</v>
      </c>
      <c r="AJ54" s="1">
        <f t="shared" si="24"/>
        <v>1.9101815744350012E-3</v>
      </c>
      <c r="AK54" s="1">
        <f t="shared" si="14"/>
        <v>5.3693928439979468E-3</v>
      </c>
      <c r="AL54" s="1">
        <f t="shared" si="25"/>
        <v>2.7645020608884633E-2</v>
      </c>
      <c r="AM54" s="1">
        <f t="shared" si="16"/>
        <v>9.8612492712030707E-4</v>
      </c>
      <c r="AN54" s="1">
        <f t="shared" si="26"/>
        <v>4.0316845862700349E-3</v>
      </c>
    </row>
    <row r="55" spans="2:40" x14ac:dyDescent="0.2">
      <c r="B55" s="31">
        <v>520</v>
      </c>
      <c r="C55" s="53">
        <v>2.4538830000000001E-2</v>
      </c>
      <c r="D55" s="54">
        <v>1.8424174000000001E-2</v>
      </c>
      <c r="E55" s="60">
        <v>9.9580368354640552</v>
      </c>
      <c r="F55" s="55">
        <v>3.5469750000000001E-2</v>
      </c>
      <c r="J55" s="40">
        <v>520</v>
      </c>
      <c r="K55" s="41"/>
      <c r="L55" s="29">
        <v>0.44511857586509451</v>
      </c>
      <c r="P55" s="15">
        <v>520</v>
      </c>
      <c r="Q55" s="16">
        <v>6.3299999999999995E-2</v>
      </c>
      <c r="R55" s="16">
        <v>0.71</v>
      </c>
      <c r="S55" s="16">
        <v>7.8200000000000006E-2</v>
      </c>
      <c r="T55" s="17">
        <v>1.4E-2</v>
      </c>
      <c r="U55" s="17">
        <v>1.7999999999999999E-2</v>
      </c>
      <c r="W55" s="1">
        <f t="shared" si="0"/>
        <v>2.8176005852260481E-2</v>
      </c>
      <c r="X55" s="1">
        <f t="shared" si="18"/>
        <v>0.19002167971735789</v>
      </c>
      <c r="Y55" s="1">
        <f t="shared" si="2"/>
        <v>0.31603418886421708</v>
      </c>
      <c r="Z55" s="1">
        <f t="shared" si="19"/>
        <v>1.6555250410179858</v>
      </c>
      <c r="AA55" s="1">
        <f t="shared" si="4"/>
        <v>3.4808272632650392E-2</v>
      </c>
      <c r="AB55" s="1">
        <f t="shared" si="20"/>
        <v>0.1495391980913732</v>
      </c>
      <c r="AC55" s="1">
        <f t="shared" si="6"/>
        <v>3.9446408193164677E-4</v>
      </c>
      <c r="AD55" s="1">
        <f t="shared" si="21"/>
        <v>2.4211401858695975E-3</v>
      </c>
      <c r="AE55" s="1">
        <f t="shared" si="8"/>
        <v>4.4244786440990396E-3</v>
      </c>
      <c r="AF55" s="1">
        <f t="shared" si="22"/>
        <v>2.1446471436536919E-2</v>
      </c>
      <c r="AG55" s="1">
        <f t="shared" si="10"/>
        <v>4.8731581685710549E-4</v>
      </c>
      <c r="AH55" s="1">
        <f t="shared" si="23"/>
        <v>1.9685117402597303E-3</v>
      </c>
      <c r="AI55" s="1">
        <f t="shared" si="12"/>
        <v>5.0716810534068865E-4</v>
      </c>
      <c r="AJ55" s="1">
        <f t="shared" si="24"/>
        <v>3.181226904739029E-3</v>
      </c>
      <c r="AK55" s="1">
        <f t="shared" si="14"/>
        <v>5.6886153995559068E-3</v>
      </c>
      <c r="AL55" s="1">
        <f t="shared" si="25"/>
        <v>2.8068571600608858E-2</v>
      </c>
      <c r="AM55" s="1">
        <f t="shared" si="16"/>
        <v>6.2654890738770696E-4</v>
      </c>
      <c r="AN55" s="1">
        <f t="shared" si="26"/>
        <v>2.5666685326252228E-3</v>
      </c>
    </row>
    <row r="56" spans="2:40" x14ac:dyDescent="0.2">
      <c r="B56" s="31">
        <v>525</v>
      </c>
      <c r="C56" s="53">
        <v>2.5315199E-2</v>
      </c>
      <c r="D56" s="54">
        <v>1.7999982000000001E-2</v>
      </c>
      <c r="E56" s="60">
        <v>9.8380710858376244</v>
      </c>
      <c r="F56" s="55">
        <v>3.4666906249999997E-2</v>
      </c>
      <c r="J56" s="40">
        <v>525</v>
      </c>
      <c r="K56" s="41"/>
      <c r="L56" s="29">
        <v>0.4364294346230172</v>
      </c>
      <c r="P56" s="15">
        <v>525</v>
      </c>
      <c r="Q56" s="16">
        <v>0.1096</v>
      </c>
      <c r="R56" s="16">
        <v>0.79320000000000002</v>
      </c>
      <c r="S56" s="16">
        <v>5.7299999999999997E-2</v>
      </c>
      <c r="T56" s="17">
        <v>1.2E-2</v>
      </c>
      <c r="U56" s="17">
        <v>1.6E-2</v>
      </c>
      <c r="W56" s="1">
        <f t="shared" si="0"/>
        <v>4.7832666034682683E-2</v>
      </c>
      <c r="X56" s="1">
        <f t="shared" si="18"/>
        <v>0.29952370360572783</v>
      </c>
      <c r="Y56" s="1">
        <f t="shared" si="2"/>
        <v>0.34617582754297727</v>
      </c>
      <c r="Z56" s="1">
        <f t="shared" si="19"/>
        <v>1.8026603374580243</v>
      </c>
      <c r="AA56" s="1">
        <f t="shared" si="4"/>
        <v>2.5007406603898885E-2</v>
      </c>
      <c r="AB56" s="1">
        <f t="shared" si="20"/>
        <v>0.10840101817441604</v>
      </c>
      <c r="AC56" s="1">
        <f t="shared" si="6"/>
        <v>5.7399199241619223E-4</v>
      </c>
      <c r="AD56" s="1">
        <f t="shared" si="21"/>
        <v>3.5942844432687343E-3</v>
      </c>
      <c r="AE56" s="1">
        <f t="shared" si="8"/>
        <v>4.1541099305157274E-3</v>
      </c>
      <c r="AF56" s="1">
        <f t="shared" si="22"/>
        <v>2.1631924049496293E-2</v>
      </c>
      <c r="AG56" s="1">
        <f t="shared" si="10"/>
        <v>3.000888792467866E-4</v>
      </c>
      <c r="AH56" s="1">
        <f t="shared" si="23"/>
        <v>1.3008122180929924E-3</v>
      </c>
      <c r="AI56" s="1">
        <f t="shared" si="12"/>
        <v>7.6532265655492298E-4</v>
      </c>
      <c r="AJ56" s="1">
        <f t="shared" si="24"/>
        <v>4.6124372191726241E-3</v>
      </c>
      <c r="AK56" s="1">
        <f t="shared" si="14"/>
        <v>5.5388132406876366E-3</v>
      </c>
      <c r="AL56" s="1">
        <f t="shared" si="25"/>
        <v>2.7905344630727809E-2</v>
      </c>
      <c r="AM56" s="1">
        <f t="shared" si="16"/>
        <v>4.0011850566238217E-4</v>
      </c>
      <c r="AN56" s="1">
        <f t="shared" si="26"/>
        <v>1.688533789125988E-3</v>
      </c>
    </row>
    <row r="57" spans="2:40" x14ac:dyDescent="0.2">
      <c r="B57" s="31">
        <v>530</v>
      </c>
      <c r="C57" s="53">
        <v>2.6314396E-2</v>
      </c>
      <c r="D57" s="54">
        <v>1.7990549000000002E-2</v>
      </c>
      <c r="E57" s="60">
        <v>9.8896636792296206</v>
      </c>
      <c r="F57" s="55">
        <v>3.4401980469000004E-2</v>
      </c>
      <c r="J57" s="40">
        <v>530</v>
      </c>
      <c r="K57" s="41"/>
      <c r="L57" s="29">
        <v>0.43490522904899359</v>
      </c>
      <c r="P57" s="15">
        <v>530</v>
      </c>
      <c r="Q57" s="16">
        <v>0.16550000000000001</v>
      </c>
      <c r="R57" s="16">
        <v>0.86199999999999999</v>
      </c>
      <c r="S57" s="16">
        <v>4.2200000000000001E-2</v>
      </c>
      <c r="T57" s="17">
        <v>1.2E-2</v>
      </c>
      <c r="U57" s="17">
        <v>1.4999999999999999E-2</v>
      </c>
      <c r="W57" s="1">
        <f t="shared" si="0"/>
        <v>7.1976815407608447E-2</v>
      </c>
      <c r="X57" s="1">
        <f t="shared" si="18"/>
        <v>0.42644875712238522</v>
      </c>
      <c r="Y57" s="1">
        <f t="shared" si="2"/>
        <v>0.37488830744023249</v>
      </c>
      <c r="Z57" s="1">
        <f t="shared" si="19"/>
        <v>1.9364631117561766</v>
      </c>
      <c r="AA57" s="1">
        <f t="shared" si="4"/>
        <v>1.8353000665867529E-2</v>
      </c>
      <c r="AB57" s="1">
        <f t="shared" si="20"/>
        <v>7.8429689145307957E-2</v>
      </c>
      <c r="AC57" s="1">
        <f t="shared" si="6"/>
        <v>8.6372178489130139E-4</v>
      </c>
      <c r="AD57" s="1">
        <f t="shared" si="21"/>
        <v>4.3778649296585303E-3</v>
      </c>
      <c r="AE57" s="1">
        <f t="shared" si="8"/>
        <v>4.49865968928279E-3</v>
      </c>
      <c r="AF57" s="1">
        <f t="shared" si="22"/>
        <v>2.0239830311607334E-2</v>
      </c>
      <c r="AG57" s="1">
        <f t="shared" si="10"/>
        <v>2.2023600799041035E-4</v>
      </c>
      <c r="AH57" s="1">
        <f t="shared" si="23"/>
        <v>8.4351470730177798E-4</v>
      </c>
      <c r="AI57" s="1">
        <f t="shared" si="12"/>
        <v>1.0796522311141267E-3</v>
      </c>
      <c r="AJ57" s="1">
        <f t="shared" si="24"/>
        <v>6.3967313568357789E-3</v>
      </c>
      <c r="AK57" s="1">
        <f t="shared" si="14"/>
        <v>5.6233246116034873E-3</v>
      </c>
      <c r="AL57" s="1">
        <f t="shared" si="25"/>
        <v>2.9046946676342649E-2</v>
      </c>
      <c r="AM57" s="1">
        <f t="shared" si="16"/>
        <v>2.7529500998801291E-4</v>
      </c>
      <c r="AN57" s="1">
        <f t="shared" si="26"/>
        <v>1.1764453371796192E-3</v>
      </c>
    </row>
    <row r="58" spans="2:40" x14ac:dyDescent="0.2">
      <c r="B58" s="31">
        <v>535</v>
      </c>
      <c r="C58" s="53">
        <v>2.7525562999999999E-2</v>
      </c>
      <c r="D58" s="54">
        <v>1.8241592000000001E-2</v>
      </c>
      <c r="E58" s="60">
        <v>9.9763569085173511</v>
      </c>
      <c r="F58" s="55">
        <v>3.4620519530999996E-2</v>
      </c>
      <c r="J58" s="40">
        <v>535</v>
      </c>
      <c r="K58" s="41"/>
      <c r="L58" s="29">
        <v>0.4368749997401225</v>
      </c>
      <c r="P58" s="15">
        <v>535</v>
      </c>
      <c r="Q58" s="16">
        <v>0.22570000000000001</v>
      </c>
      <c r="R58" s="16">
        <v>0.91490000000000005</v>
      </c>
      <c r="S58" s="16">
        <v>2.98E-2</v>
      </c>
      <c r="T58" s="17">
        <v>8.9999999999999993E-3</v>
      </c>
      <c r="U58" s="17">
        <v>1.4999999999999999E-2</v>
      </c>
      <c r="W58" s="1">
        <f t="shared" si="0"/>
        <v>9.8602687441345649E-2</v>
      </c>
      <c r="X58" s="1">
        <f t="shared" si="18"/>
        <v>0.56949167319021998</v>
      </c>
      <c r="Y58" s="1">
        <f t="shared" si="2"/>
        <v>0.39969693726223809</v>
      </c>
      <c r="Z58" s="1">
        <f t="shared" si="19"/>
        <v>2.0602879584305969</v>
      </c>
      <c r="AA58" s="1">
        <f t="shared" si="4"/>
        <v>1.3018874992255651E-2</v>
      </c>
      <c r="AB58" s="1">
        <f t="shared" si="20"/>
        <v>5.512499250169E-2</v>
      </c>
      <c r="AC58" s="1">
        <f t="shared" si="6"/>
        <v>8.874241869721108E-4</v>
      </c>
      <c r="AD58" s="1">
        <f t="shared" si="21"/>
        <v>5.1254250587119791E-3</v>
      </c>
      <c r="AE58" s="1">
        <f t="shared" si="8"/>
        <v>3.5972724353601428E-3</v>
      </c>
      <c r="AF58" s="1">
        <f t="shared" si="22"/>
        <v>1.854259162587537E-2</v>
      </c>
      <c r="AG58" s="1">
        <f t="shared" si="10"/>
        <v>1.1716987493030085E-4</v>
      </c>
      <c r="AH58" s="1">
        <f t="shared" si="23"/>
        <v>4.9612493251520993E-4</v>
      </c>
      <c r="AI58" s="1">
        <f t="shared" si="12"/>
        <v>1.4790403116201848E-3</v>
      </c>
      <c r="AJ58" s="1">
        <f t="shared" si="24"/>
        <v>8.2193901432664439E-3</v>
      </c>
      <c r="AK58" s="1">
        <f t="shared" si="14"/>
        <v>5.9954540589335715E-3</v>
      </c>
      <c r="AL58" s="1">
        <f t="shared" si="25"/>
        <v>2.9843273761183953E-2</v>
      </c>
      <c r="AM58" s="1">
        <f t="shared" si="16"/>
        <v>1.9528312488383475E-4</v>
      </c>
      <c r="AN58" s="1">
        <f t="shared" si="26"/>
        <v>8.0429708250429901E-4</v>
      </c>
    </row>
    <row r="59" spans="2:40" x14ac:dyDescent="0.2">
      <c r="B59" s="31">
        <v>540</v>
      </c>
      <c r="C59" s="53">
        <v>2.8995656000000002E-2</v>
      </c>
      <c r="D59" s="54">
        <v>1.8761732E-2</v>
      </c>
      <c r="E59" s="60">
        <v>10.187688729868837</v>
      </c>
      <c r="F59" s="55">
        <v>3.5161222655999996E-2</v>
      </c>
      <c r="J59" s="40">
        <v>540</v>
      </c>
      <c r="K59" s="41"/>
      <c r="L59" s="29">
        <v>0.44488285755765267</v>
      </c>
      <c r="P59" s="15">
        <v>540</v>
      </c>
      <c r="Q59" s="16">
        <v>0.29039999999999999</v>
      </c>
      <c r="R59" s="16">
        <v>0.95399999999999996</v>
      </c>
      <c r="S59" s="16">
        <v>2.0299999999999999E-2</v>
      </c>
      <c r="T59" s="17">
        <v>8.9999999999999993E-3</v>
      </c>
      <c r="U59" s="17">
        <v>1.4E-2</v>
      </c>
      <c r="W59" s="1">
        <f t="shared" ref="W59:W90" si="27">L59*Q59</f>
        <v>0.12919398183474234</v>
      </c>
      <c r="X59" s="1">
        <f t="shared" ref="X59:X90" si="28">0.5*($P60-$P59)*(W59+W60)</f>
        <v>0.73497506325597617</v>
      </c>
      <c r="Y59" s="1">
        <f t="shared" ref="Y59:Y90" si="29">L59*R59</f>
        <v>0.42441824611000062</v>
      </c>
      <c r="Z59" s="1">
        <f t="shared" ref="Z59:Z90" si="30">0.5*($P60-$P59)*(Y59+Y60)</f>
        <v>2.1838532425431101</v>
      </c>
      <c r="AA59" s="1">
        <f t="shared" ref="AA59:AA90" si="31">L59*S59</f>
        <v>9.0311220084203486E-3</v>
      </c>
      <c r="AB59" s="1">
        <f t="shared" ref="AB59:AB90" si="32">0.5*($P60-$P59)*(AA59+AA60)</f>
        <v>3.7925782380423163E-2</v>
      </c>
      <c r="AC59" s="1">
        <f t="shared" ref="AC59:AC90" si="33">L59*Q59*T59</f>
        <v>1.1627458365126809E-3</v>
      </c>
      <c r="AD59" s="1">
        <f t="shared" ref="AD59:AD90" si="34">0.5*($P60-$P59)*(AC59+AC60)</f>
        <v>6.2027854606346647E-3</v>
      </c>
      <c r="AE59" s="1">
        <f t="shared" ref="AE59:AE90" si="35">L59*R59*T59</f>
        <v>3.8197642149900052E-3</v>
      </c>
      <c r="AF59" s="1">
        <f t="shared" ref="AF59:AF90" si="36">0.5*($P60-$P59)*(AE59+AE60)</f>
        <v>1.8531871555619882E-2</v>
      </c>
      <c r="AG59" s="1">
        <f t="shared" ref="AG59:AG90" si="37">L59*S59*T59</f>
        <v>8.1280098075783125E-5</v>
      </c>
      <c r="AH59" s="1">
        <f t="shared" ref="AH59:AH90" si="38">0.5*($P60-$P59)*(AG59+AG60)</f>
        <v>3.2598406406443613E-4</v>
      </c>
      <c r="AI59" s="1">
        <f t="shared" ref="AI59:AI90" si="39">L59*Q59*U59</f>
        <v>1.8087157456863929E-3</v>
      </c>
      <c r="AJ59" s="1">
        <f t="shared" ref="AJ59:AJ90" si="40">0.5*($P60-$P59)*(AI59+AI60)</f>
        <v>1.0289650885583666E-2</v>
      </c>
      <c r="AK59" s="1">
        <f t="shared" ref="AK59:AK90" si="41">L59*R59*U59</f>
        <v>5.9418554455400088E-3</v>
      </c>
      <c r="AL59" s="1">
        <f t="shared" ref="AL59:AL90" si="42">0.5*($P60-$P59)*(AK59+AK60)</f>
        <v>3.0573945395603541E-2</v>
      </c>
      <c r="AM59" s="1">
        <f t="shared" ref="AM59:AM90" si="43">L59*S59*U59</f>
        <v>1.2643570811788488E-4</v>
      </c>
      <c r="AN59" s="1">
        <f t="shared" ref="AN59:AN90" si="44">0.5*($P60-$P59)*(AM59+AM60)</f>
        <v>5.309609533259243E-4</v>
      </c>
    </row>
    <row r="60" spans="2:40" x14ac:dyDescent="0.2">
      <c r="B60" s="31">
        <v>545</v>
      </c>
      <c r="C60" s="53">
        <v>2.9301267999999998E-2</v>
      </c>
      <c r="D60" s="54">
        <v>1.9563199E-2</v>
      </c>
      <c r="E60" s="60">
        <v>10.545782995185125</v>
      </c>
      <c r="F60" s="55">
        <v>3.6109820312000003E-2</v>
      </c>
      <c r="J60" s="40">
        <v>545</v>
      </c>
      <c r="K60" s="41"/>
      <c r="L60" s="29">
        <v>0.4581485778917101</v>
      </c>
      <c r="P60" s="15">
        <v>545</v>
      </c>
      <c r="Q60" s="16">
        <v>0.35970000000000002</v>
      </c>
      <c r="R60" s="16">
        <v>0.98029999999999995</v>
      </c>
      <c r="S60" s="16">
        <v>1.34E-2</v>
      </c>
      <c r="T60" s="17">
        <v>8.0000000000000002E-3</v>
      </c>
      <c r="U60" s="17">
        <v>1.4E-2</v>
      </c>
      <c r="W60" s="1">
        <f t="shared" si="27"/>
        <v>0.16479604346764812</v>
      </c>
      <c r="X60" s="1">
        <f t="shared" si="28"/>
        <v>0.92783106996786213</v>
      </c>
      <c r="Y60" s="1">
        <f t="shared" si="29"/>
        <v>0.44912305090724336</v>
      </c>
      <c r="Z60" s="1">
        <f t="shared" si="30"/>
        <v>2.3070756394791103</v>
      </c>
      <c r="AA60" s="1">
        <f t="shared" si="31"/>
        <v>6.1391909437489159E-3</v>
      </c>
      <c r="AB60" s="1">
        <f t="shared" si="32"/>
        <v>2.570288359679512E-2</v>
      </c>
      <c r="AC60" s="1">
        <f t="shared" si="33"/>
        <v>1.3183683477411849E-3</v>
      </c>
      <c r="AD60" s="1">
        <f t="shared" si="34"/>
        <v>7.4226485597428983E-3</v>
      </c>
      <c r="AE60" s="1">
        <f t="shared" si="35"/>
        <v>3.592984407257947E-3</v>
      </c>
      <c r="AF60" s="1">
        <f t="shared" si="36"/>
        <v>1.8456605115832882E-2</v>
      </c>
      <c r="AG60" s="1">
        <f t="shared" si="37"/>
        <v>4.9113527549991331E-5</v>
      </c>
      <c r="AH60" s="1">
        <f t="shared" si="38"/>
        <v>2.0562306877436098E-4</v>
      </c>
      <c r="AI60" s="1">
        <f t="shared" si="39"/>
        <v>2.3071446085470735E-3</v>
      </c>
      <c r="AJ60" s="1">
        <f t="shared" si="40"/>
        <v>1.2989634979550071E-2</v>
      </c>
      <c r="AK60" s="1">
        <f t="shared" si="41"/>
        <v>6.2877227127014074E-3</v>
      </c>
      <c r="AL60" s="1">
        <f t="shared" si="42"/>
        <v>3.2299058952707543E-2</v>
      </c>
      <c r="AM60" s="1">
        <f t="shared" si="43"/>
        <v>8.594867321248482E-5</v>
      </c>
      <c r="AN60" s="1">
        <f t="shared" si="44"/>
        <v>3.5984037035513165E-4</v>
      </c>
    </row>
    <row r="61" spans="2:40" x14ac:dyDescent="0.2">
      <c r="B61" s="31">
        <v>550</v>
      </c>
      <c r="C61" s="53">
        <v>3.0717247999999999E-2</v>
      </c>
      <c r="D61" s="54">
        <v>2.0490682E-2</v>
      </c>
      <c r="E61" s="60">
        <v>11.005747499584926</v>
      </c>
      <c r="F61" s="55">
        <v>3.7291402344000003E-2</v>
      </c>
      <c r="J61" s="40">
        <v>550</v>
      </c>
      <c r="K61" s="41"/>
      <c r="L61" s="29">
        <v>0.4760876430999002</v>
      </c>
      <c r="P61" s="15">
        <v>550</v>
      </c>
      <c r="Q61" s="16">
        <v>0.43340000000000001</v>
      </c>
      <c r="R61" s="16">
        <v>0.995</v>
      </c>
      <c r="S61" s="16">
        <v>8.6999999999999994E-3</v>
      </c>
      <c r="T61" s="17">
        <v>8.0000000000000002E-3</v>
      </c>
      <c r="U61" s="17">
        <v>1.4E-2</v>
      </c>
      <c r="W61" s="1">
        <f t="shared" si="27"/>
        <v>0.20633638451949676</v>
      </c>
      <c r="X61" s="1">
        <f t="shared" si="28"/>
        <v>1.1557455456896109</v>
      </c>
      <c r="Y61" s="1">
        <f t="shared" si="29"/>
        <v>0.47370720488440071</v>
      </c>
      <c r="Z61" s="1">
        <f t="shared" si="30"/>
        <v>2.4338375970398807</v>
      </c>
      <c r="AA61" s="1">
        <f t="shared" si="31"/>
        <v>4.1419624949691316E-3</v>
      </c>
      <c r="AB61" s="1">
        <f t="shared" si="32"/>
        <v>1.747745287094744E-2</v>
      </c>
      <c r="AC61" s="1">
        <f t="shared" si="33"/>
        <v>1.6506910761559742E-3</v>
      </c>
      <c r="AD61" s="1">
        <f t="shared" si="34"/>
        <v>9.2459643655168865E-3</v>
      </c>
      <c r="AE61" s="1">
        <f t="shared" si="35"/>
        <v>3.7896576390752056E-3</v>
      </c>
      <c r="AF61" s="1">
        <f t="shared" si="36"/>
        <v>1.9470700776319048E-2</v>
      </c>
      <c r="AG61" s="1">
        <f t="shared" si="37"/>
        <v>3.3135699959753055E-5</v>
      </c>
      <c r="AH61" s="1">
        <f t="shared" si="38"/>
        <v>1.3981962296757952E-4</v>
      </c>
      <c r="AI61" s="1">
        <f t="shared" si="39"/>
        <v>2.8887093832729548E-3</v>
      </c>
      <c r="AJ61" s="1">
        <f t="shared" si="40"/>
        <v>1.618043763965455E-2</v>
      </c>
      <c r="AK61" s="1">
        <f t="shared" si="41"/>
        <v>6.6319008683816101E-3</v>
      </c>
      <c r="AL61" s="1">
        <f t="shared" si="42"/>
        <v>3.4073726358558327E-2</v>
      </c>
      <c r="AM61" s="1">
        <f t="shared" si="43"/>
        <v>5.798747492956784E-5</v>
      </c>
      <c r="AN61" s="1">
        <f t="shared" si="44"/>
        <v>2.4468434019326419E-4</v>
      </c>
    </row>
    <row r="62" spans="2:40" x14ac:dyDescent="0.2">
      <c r="B62" s="31">
        <v>555</v>
      </c>
      <c r="C62" s="53">
        <v>3.2621773E-2</v>
      </c>
      <c r="D62" s="54">
        <v>2.1734437999999998E-2</v>
      </c>
      <c r="E62" s="60">
        <v>11.559714454590736</v>
      </c>
      <c r="F62" s="55">
        <v>3.8929249999999999E-2</v>
      </c>
      <c r="J62" s="40">
        <v>555</v>
      </c>
      <c r="K62" s="41"/>
      <c r="L62" s="29">
        <v>0.49982783393155161</v>
      </c>
      <c r="P62" s="15">
        <v>555</v>
      </c>
      <c r="Q62" s="16">
        <v>0.5121</v>
      </c>
      <c r="R62" s="16">
        <v>1</v>
      </c>
      <c r="S62" s="16">
        <v>5.7000000000000002E-3</v>
      </c>
      <c r="T62" s="17">
        <v>8.0000000000000002E-3</v>
      </c>
      <c r="U62" s="17">
        <v>1.4E-2</v>
      </c>
      <c r="W62" s="1">
        <f t="shared" si="27"/>
        <v>0.25596183375634757</v>
      </c>
      <c r="X62" s="1">
        <f t="shared" si="28"/>
        <v>1.4213717269409782</v>
      </c>
      <c r="Y62" s="1">
        <f t="shared" si="29"/>
        <v>0.49982783393155161</v>
      </c>
      <c r="Z62" s="1">
        <f t="shared" si="30"/>
        <v>2.5574918839665717</v>
      </c>
      <c r="AA62" s="1">
        <f t="shared" si="31"/>
        <v>2.8490186534098445E-3</v>
      </c>
      <c r="AB62" s="1">
        <f t="shared" si="32"/>
        <v>1.2249076248235166E-2</v>
      </c>
      <c r="AC62" s="1">
        <f t="shared" si="33"/>
        <v>2.0476946700507806E-3</v>
      </c>
      <c r="AD62" s="1">
        <f t="shared" si="34"/>
        <v>1.1370973815527825E-2</v>
      </c>
      <c r="AE62" s="1">
        <f t="shared" si="35"/>
        <v>3.9986226714524131E-3</v>
      </c>
      <c r="AF62" s="1">
        <f t="shared" si="36"/>
        <v>2.0459935071732577E-2</v>
      </c>
      <c r="AG62" s="1">
        <f t="shared" si="37"/>
        <v>2.2792149227278756E-5</v>
      </c>
      <c r="AH62" s="1">
        <f t="shared" si="38"/>
        <v>9.7992609985881324E-5</v>
      </c>
      <c r="AI62" s="1">
        <f t="shared" si="39"/>
        <v>3.5834656725888662E-3</v>
      </c>
      <c r="AJ62" s="1">
        <f t="shared" si="40"/>
        <v>1.9899204177173696E-2</v>
      </c>
      <c r="AK62" s="1">
        <f t="shared" si="41"/>
        <v>6.9975896750417224E-3</v>
      </c>
      <c r="AL62" s="1">
        <f t="shared" si="42"/>
        <v>3.5804886375532009E-2</v>
      </c>
      <c r="AM62" s="1">
        <f t="shared" si="43"/>
        <v>3.9886261147737824E-5</v>
      </c>
      <c r="AN62" s="1">
        <f t="shared" si="44"/>
        <v>1.7148706747529234E-4</v>
      </c>
    </row>
    <row r="63" spans="2:40" x14ac:dyDescent="0.2">
      <c r="B63" s="31">
        <v>560</v>
      </c>
      <c r="C63" s="53">
        <v>3.4885409999999999E-2</v>
      </c>
      <c r="D63" s="54">
        <v>2.3280407999999999E-2</v>
      </c>
      <c r="E63" s="60">
        <v>12.175989760916487</v>
      </c>
      <c r="F63" s="55">
        <v>4.0855535155999996E-2</v>
      </c>
      <c r="J63" s="40">
        <v>560</v>
      </c>
      <c r="K63" s="41"/>
      <c r="L63" s="29">
        <v>0.5257979092010826</v>
      </c>
      <c r="P63" s="15">
        <v>560</v>
      </c>
      <c r="Q63" s="16">
        <v>0.59450000000000003</v>
      </c>
      <c r="R63" s="16">
        <v>0.995</v>
      </c>
      <c r="S63" s="16">
        <v>3.8999999999999998E-3</v>
      </c>
      <c r="T63" s="17">
        <v>8.0000000000000002E-3</v>
      </c>
      <c r="U63" s="17">
        <v>1.4E-2</v>
      </c>
      <c r="W63" s="1">
        <f t="shared" si="27"/>
        <v>0.31258685702004363</v>
      </c>
      <c r="X63" s="1">
        <f t="shared" si="28"/>
        <v>1.7276752299127949</v>
      </c>
      <c r="Y63" s="1">
        <f t="shared" si="29"/>
        <v>0.52316891965507717</v>
      </c>
      <c r="Z63" s="1">
        <f t="shared" si="30"/>
        <v>2.6728386232726047</v>
      </c>
      <c r="AA63" s="1">
        <f t="shared" si="31"/>
        <v>2.050611845884222E-3</v>
      </c>
      <c r="AB63" s="1">
        <f t="shared" si="32"/>
        <v>8.8923931699570937E-3</v>
      </c>
      <c r="AC63" s="1">
        <f t="shared" si="33"/>
        <v>2.5006948561603491E-3</v>
      </c>
      <c r="AD63" s="1">
        <f t="shared" si="34"/>
        <v>1.2875193751939674E-2</v>
      </c>
      <c r="AE63" s="1">
        <f t="shared" si="35"/>
        <v>4.1853513572406176E-3</v>
      </c>
      <c r="AF63" s="1">
        <f t="shared" si="36"/>
        <v>2.0017792662045925E-2</v>
      </c>
      <c r="AG63" s="1">
        <f t="shared" si="37"/>
        <v>1.6404894767073775E-5</v>
      </c>
      <c r="AH63" s="1">
        <f t="shared" si="38"/>
        <v>6.7373281804410204E-5</v>
      </c>
      <c r="AI63" s="1">
        <f t="shared" si="39"/>
        <v>4.3762159982806111E-3</v>
      </c>
      <c r="AJ63" s="1">
        <f t="shared" si="40"/>
        <v>2.4187453218779131E-2</v>
      </c>
      <c r="AK63" s="1">
        <f t="shared" si="41"/>
        <v>7.3243648751710804E-3</v>
      </c>
      <c r="AL63" s="1">
        <f t="shared" si="42"/>
        <v>3.7419740725816469E-2</v>
      </c>
      <c r="AM63" s="1">
        <f t="shared" si="43"/>
        <v>2.8708565842379107E-5</v>
      </c>
      <c r="AN63" s="1">
        <f t="shared" si="44"/>
        <v>1.2449350437939929E-4</v>
      </c>
    </row>
    <row r="64" spans="2:40" x14ac:dyDescent="0.2">
      <c r="B64" s="31">
        <v>565</v>
      </c>
      <c r="C64" s="53">
        <v>3.7422987999999997E-2</v>
      </c>
      <c r="D64" s="54">
        <v>2.5048811000000001E-2</v>
      </c>
      <c r="E64" s="60">
        <v>12.919804325087167</v>
      </c>
      <c r="F64" s="55">
        <v>4.3037757812000005E-2</v>
      </c>
      <c r="J64" s="40">
        <v>565</v>
      </c>
      <c r="K64" s="41"/>
      <c r="L64" s="29">
        <v>0.55790571188837601</v>
      </c>
      <c r="P64" s="15">
        <v>565</v>
      </c>
      <c r="Q64" s="16">
        <v>0.6784</v>
      </c>
      <c r="R64" s="16">
        <v>0.97860000000000003</v>
      </c>
      <c r="S64" s="16">
        <v>2.7000000000000001E-3</v>
      </c>
      <c r="T64" s="17">
        <v>7.0000000000000001E-3</v>
      </c>
      <c r="U64" s="17">
        <v>1.4E-2</v>
      </c>
      <c r="W64" s="1">
        <f t="shared" si="27"/>
        <v>0.3784832349450743</v>
      </c>
      <c r="X64" s="1">
        <f t="shared" si="28"/>
        <v>2.0783200728991655</v>
      </c>
      <c r="Y64" s="1">
        <f t="shared" si="29"/>
        <v>0.54596652965396475</v>
      </c>
      <c r="Z64" s="1">
        <f t="shared" si="30"/>
        <v>2.7791278583570991</v>
      </c>
      <c r="AA64" s="1">
        <f t="shared" si="31"/>
        <v>1.5063454220986153E-3</v>
      </c>
      <c r="AB64" s="1">
        <f t="shared" si="32"/>
        <v>6.8854478219131272E-3</v>
      </c>
      <c r="AC64" s="1">
        <f t="shared" si="33"/>
        <v>2.6493826446155203E-3</v>
      </c>
      <c r="AD64" s="1">
        <f t="shared" si="34"/>
        <v>1.2284016539221201E-2</v>
      </c>
      <c r="AE64" s="1">
        <f t="shared" si="35"/>
        <v>3.8217657075777533E-3</v>
      </c>
      <c r="AF64" s="1">
        <f t="shared" si="36"/>
        <v>1.6625471940055321E-2</v>
      </c>
      <c r="AG64" s="1">
        <f t="shared" si="37"/>
        <v>1.0544417954690306E-5</v>
      </c>
      <c r="AH64" s="1">
        <f t="shared" si="38"/>
        <v>4.1958966220058715E-5</v>
      </c>
      <c r="AI64" s="1">
        <f t="shared" si="39"/>
        <v>5.2987652892310406E-3</v>
      </c>
      <c r="AJ64" s="1">
        <f t="shared" si="40"/>
        <v>3.0228593006124804E-2</v>
      </c>
      <c r="AK64" s="1">
        <f t="shared" si="41"/>
        <v>7.6435314151555066E-3</v>
      </c>
      <c r="AL64" s="1">
        <f t="shared" si="42"/>
        <v>4.0322001551221578E-2</v>
      </c>
      <c r="AM64" s="1">
        <f t="shared" si="43"/>
        <v>2.1088835909380613E-5</v>
      </c>
      <c r="AN64" s="1">
        <f t="shared" si="44"/>
        <v>9.9515853773450374E-5</v>
      </c>
    </row>
    <row r="65" spans="2:40" x14ac:dyDescent="0.2">
      <c r="B65" s="31">
        <v>570</v>
      </c>
      <c r="C65" s="53">
        <v>4.0303315999999999E-2</v>
      </c>
      <c r="D65" s="54">
        <v>2.7063328000000001E-2</v>
      </c>
      <c r="E65" s="60">
        <v>13.770710000000001</v>
      </c>
      <c r="F65" s="55">
        <v>4.5515933594000003E-2</v>
      </c>
      <c r="J65" s="40">
        <v>570</v>
      </c>
      <c r="K65" s="41"/>
      <c r="L65" s="29">
        <v>0.59420652698411236</v>
      </c>
      <c r="P65" s="15">
        <v>570</v>
      </c>
      <c r="Q65" s="16">
        <v>0.7621</v>
      </c>
      <c r="R65" s="16">
        <v>0.95199999999999996</v>
      </c>
      <c r="S65" s="16">
        <v>2.0999999999999999E-3</v>
      </c>
      <c r="T65" s="17">
        <v>5.0000000000000001E-3</v>
      </c>
      <c r="U65" s="17">
        <v>1.4999999999999999E-2</v>
      </c>
      <c r="W65" s="1">
        <f t="shared" si="27"/>
        <v>0.45284479421459201</v>
      </c>
      <c r="X65" s="1">
        <f t="shared" si="28"/>
        <v>2.4631445841653838</v>
      </c>
      <c r="Y65" s="1">
        <f t="shared" si="29"/>
        <v>0.5656846136888749</v>
      </c>
      <c r="Z65" s="1">
        <f t="shared" si="30"/>
        <v>2.8604159743229567</v>
      </c>
      <c r="AA65" s="1">
        <f t="shared" si="31"/>
        <v>1.2478337066666359E-3</v>
      </c>
      <c r="AB65" s="1">
        <f t="shared" si="32"/>
        <v>5.9633334388114285E-3</v>
      </c>
      <c r="AC65" s="1">
        <f t="shared" si="33"/>
        <v>2.26422397107296E-3</v>
      </c>
      <c r="AD65" s="1">
        <f t="shared" si="34"/>
        <v>1.0984690322198013E-2</v>
      </c>
      <c r="AE65" s="1">
        <f t="shared" si="35"/>
        <v>2.8284230684443748E-3</v>
      </c>
      <c r="AF65" s="1">
        <f t="shared" si="36"/>
        <v>1.2855875431514015E-2</v>
      </c>
      <c r="AG65" s="1">
        <f t="shared" si="37"/>
        <v>6.2391685333331791E-6</v>
      </c>
      <c r="AH65" s="1">
        <f t="shared" si="38"/>
        <v>2.6972918021912302E-5</v>
      </c>
      <c r="AI65" s="1">
        <f t="shared" si="39"/>
        <v>6.79267191321888E-3</v>
      </c>
      <c r="AJ65" s="1">
        <f t="shared" si="40"/>
        <v>3.6947168762480755E-2</v>
      </c>
      <c r="AK65" s="1">
        <f t="shared" si="41"/>
        <v>8.4852692053331239E-3</v>
      </c>
      <c r="AL65" s="1">
        <f t="shared" si="42"/>
        <v>4.2906239614844355E-2</v>
      </c>
      <c r="AM65" s="1">
        <f t="shared" si="43"/>
        <v>1.8717505599999537E-5</v>
      </c>
      <c r="AN65" s="1">
        <f t="shared" si="44"/>
        <v>8.9450001582171411E-5</v>
      </c>
    </row>
    <row r="66" spans="2:40" x14ac:dyDescent="0.2">
      <c r="B66" s="31">
        <v>575</v>
      </c>
      <c r="C66" s="53">
        <v>4.3406961000000001E-2</v>
      </c>
      <c r="D66" s="54">
        <v>2.9263951E-2</v>
      </c>
      <c r="E66" s="60">
        <v>14.660304444628924</v>
      </c>
      <c r="F66" s="55">
        <v>4.8118101562000005E-2</v>
      </c>
      <c r="J66" s="40">
        <v>575</v>
      </c>
      <c r="K66" s="41"/>
      <c r="L66" s="29">
        <v>0.63194426047663077</v>
      </c>
      <c r="P66" s="15">
        <v>575</v>
      </c>
      <c r="Q66" s="16">
        <v>0.84250000000000003</v>
      </c>
      <c r="R66" s="16">
        <v>0.91539999999999999</v>
      </c>
      <c r="S66" s="16">
        <v>1.8E-3</v>
      </c>
      <c r="T66" s="17">
        <v>4.0000000000000001E-3</v>
      </c>
      <c r="U66" s="17">
        <v>1.4999999999999999E-2</v>
      </c>
      <c r="W66" s="1">
        <f t="shared" si="27"/>
        <v>0.53241303945156149</v>
      </c>
      <c r="X66" s="1">
        <f t="shared" si="28"/>
        <v>2.8702279039271099</v>
      </c>
      <c r="Y66" s="1">
        <f t="shared" si="29"/>
        <v>0.57848177604030782</v>
      </c>
      <c r="Z66" s="1">
        <f t="shared" si="30"/>
        <v>2.9076252800106674</v>
      </c>
      <c r="AA66" s="1">
        <f t="shared" si="31"/>
        <v>1.1374996688579353E-3</v>
      </c>
      <c r="AB66" s="1">
        <f t="shared" si="32"/>
        <v>5.6993990892101557E-3</v>
      </c>
      <c r="AC66" s="1">
        <f t="shared" si="33"/>
        <v>2.129652157806246E-3</v>
      </c>
      <c r="AD66" s="1">
        <f t="shared" si="34"/>
        <v>1.1480911615708439E-2</v>
      </c>
      <c r="AE66" s="1">
        <f t="shared" si="35"/>
        <v>2.3139271041612312E-3</v>
      </c>
      <c r="AF66" s="1">
        <f t="shared" si="36"/>
        <v>1.1630501120042672E-2</v>
      </c>
      <c r="AG66" s="1">
        <f t="shared" si="37"/>
        <v>4.5499986754317412E-6</v>
      </c>
      <c r="AH66" s="1">
        <f t="shared" si="38"/>
        <v>2.2797596356840621E-5</v>
      </c>
      <c r="AI66" s="1">
        <f t="shared" si="39"/>
        <v>7.9861955917734217E-3</v>
      </c>
      <c r="AJ66" s="1">
        <f t="shared" si="40"/>
        <v>4.3053418558906646E-2</v>
      </c>
      <c r="AK66" s="1">
        <f t="shared" si="41"/>
        <v>8.6772266406046177E-3</v>
      </c>
      <c r="AL66" s="1">
        <f t="shared" si="42"/>
        <v>4.3614379200160022E-2</v>
      </c>
      <c r="AM66" s="1">
        <f t="shared" si="43"/>
        <v>1.706249503286903E-5</v>
      </c>
      <c r="AN66" s="1">
        <f t="shared" si="44"/>
        <v>8.5490986338152344E-5</v>
      </c>
    </row>
    <row r="67" spans="2:40" x14ac:dyDescent="0.2">
      <c r="B67" s="31">
        <v>580</v>
      </c>
      <c r="C67" s="53">
        <v>4.6635823999999999E-2</v>
      </c>
      <c r="D67" s="54">
        <v>3.1613619000000003E-2</v>
      </c>
      <c r="E67" s="60">
        <v>15.644322090320438</v>
      </c>
      <c r="F67" s="55">
        <v>5.0700445312000006E-2</v>
      </c>
      <c r="J67" s="40">
        <v>580</v>
      </c>
      <c r="K67" s="41"/>
      <c r="L67" s="29">
        <v>0.67191762754478068</v>
      </c>
      <c r="P67" s="15">
        <v>580</v>
      </c>
      <c r="Q67" s="16">
        <v>0.9163</v>
      </c>
      <c r="R67" s="16">
        <v>0.87</v>
      </c>
      <c r="S67" s="16">
        <v>1.6999999999999999E-3</v>
      </c>
      <c r="T67" s="17">
        <v>4.0000000000000001E-3</v>
      </c>
      <c r="U67" s="17">
        <v>1.4999999999999999E-2</v>
      </c>
      <c r="W67" s="1">
        <f t="shared" si="27"/>
        <v>0.61567812211928252</v>
      </c>
      <c r="X67" s="1">
        <f t="shared" si="28"/>
        <v>3.2839901433624012</v>
      </c>
      <c r="Y67" s="1">
        <f t="shared" si="29"/>
        <v>0.58456833596395918</v>
      </c>
      <c r="Z67" s="1">
        <f t="shared" si="30"/>
        <v>2.9168428982706196</v>
      </c>
      <c r="AA67" s="1">
        <f t="shared" si="31"/>
        <v>1.142259966826127E-3</v>
      </c>
      <c r="AB67" s="1">
        <f t="shared" si="32"/>
        <v>5.3517798713774703E-3</v>
      </c>
      <c r="AC67" s="1">
        <f t="shared" si="33"/>
        <v>2.46271248847713E-3</v>
      </c>
      <c r="AD67" s="1">
        <f t="shared" si="34"/>
        <v>1.4880755411513799E-2</v>
      </c>
      <c r="AE67" s="1">
        <f t="shared" si="35"/>
        <v>2.3382733438558367E-3</v>
      </c>
      <c r="AF67" s="1">
        <f t="shared" si="36"/>
        <v>1.3122793651443202E-2</v>
      </c>
      <c r="AG67" s="1">
        <f t="shared" si="37"/>
        <v>4.569039867304508E-6</v>
      </c>
      <c r="AH67" s="1">
        <f t="shared" si="38"/>
        <v>2.3903249439822033E-5</v>
      </c>
      <c r="AI67" s="1">
        <f t="shared" si="39"/>
        <v>9.2351718317892368E-3</v>
      </c>
      <c r="AJ67" s="1">
        <f t="shared" si="40"/>
        <v>5.100464698850022E-2</v>
      </c>
      <c r="AK67" s="1">
        <f t="shared" si="41"/>
        <v>8.7685250394593881E-3</v>
      </c>
      <c r="AL67" s="1">
        <f t="shared" si="42"/>
        <v>4.5208065532420023E-2</v>
      </c>
      <c r="AM67" s="1">
        <f t="shared" si="43"/>
        <v>1.7133899502391907E-5</v>
      </c>
      <c r="AN67" s="1">
        <f t="shared" si="44"/>
        <v>8.2772828024974216E-5</v>
      </c>
    </row>
    <row r="68" spans="2:40" x14ac:dyDescent="0.2">
      <c r="B68" s="31">
        <v>585</v>
      </c>
      <c r="C68" s="53">
        <v>5.0039785000000003E-2</v>
      </c>
      <c r="D68" s="54">
        <v>3.3940613000000001E-2</v>
      </c>
      <c r="E68" s="60">
        <v>16.600610745475677</v>
      </c>
      <c r="F68" s="55">
        <v>5.3238238281000001E-2</v>
      </c>
      <c r="J68" s="40">
        <v>585</v>
      </c>
      <c r="K68" s="41"/>
      <c r="L68" s="29">
        <v>0.71317998694632945</v>
      </c>
      <c r="P68" s="15">
        <v>585</v>
      </c>
      <c r="Q68" s="16">
        <v>0.97860000000000003</v>
      </c>
      <c r="R68" s="16">
        <v>0.81630000000000003</v>
      </c>
      <c r="S68" s="16">
        <v>1.4E-3</v>
      </c>
      <c r="T68" s="17">
        <v>5.0000000000000001E-3</v>
      </c>
      <c r="U68" s="17">
        <v>1.6E-2</v>
      </c>
      <c r="W68" s="1">
        <f t="shared" si="27"/>
        <v>0.69791793522567802</v>
      </c>
      <c r="X68" s="1">
        <f t="shared" si="28"/>
        <v>3.6641624870430234</v>
      </c>
      <c r="Y68" s="1">
        <f t="shared" si="29"/>
        <v>0.58216882334428877</v>
      </c>
      <c r="Z68" s="1">
        <f t="shared" si="30"/>
        <v>2.8711497308511955</v>
      </c>
      <c r="AA68" s="1">
        <f t="shared" si="31"/>
        <v>9.9845198172486115E-4</v>
      </c>
      <c r="AB68" s="1">
        <f t="shared" si="32"/>
        <v>4.5533300068082176E-3</v>
      </c>
      <c r="AC68" s="1">
        <f t="shared" si="33"/>
        <v>3.4895896761283902E-3</v>
      </c>
      <c r="AD68" s="1">
        <f t="shared" si="34"/>
        <v>3.1756385978066917E-2</v>
      </c>
      <c r="AE68" s="1">
        <f t="shared" si="35"/>
        <v>2.9108441167214438E-3</v>
      </c>
      <c r="AF68" s="1">
        <f t="shared" si="36"/>
        <v>2.4265842361689299E-2</v>
      </c>
      <c r="AG68" s="1">
        <f t="shared" si="37"/>
        <v>4.9922599086243059E-6</v>
      </c>
      <c r="AH68" s="1">
        <f t="shared" si="38"/>
        <v>3.7167050401513548E-5</v>
      </c>
      <c r="AI68" s="1">
        <f t="shared" si="39"/>
        <v>1.1166686963610849E-2</v>
      </c>
      <c r="AJ68" s="1">
        <f t="shared" si="40"/>
        <v>6.0545967441667209E-2</v>
      </c>
      <c r="AK68" s="1">
        <f t="shared" si="41"/>
        <v>9.3147011735086205E-3</v>
      </c>
      <c r="AL68" s="1">
        <f t="shared" si="42"/>
        <v>4.7354123366109613E-2</v>
      </c>
      <c r="AM68" s="1">
        <f t="shared" si="43"/>
        <v>1.5975231707597779E-5</v>
      </c>
      <c r="AN68" s="1">
        <f t="shared" si="44"/>
        <v>7.4910480161427545E-5</v>
      </c>
    </row>
    <row r="69" spans="2:40" x14ac:dyDescent="0.2">
      <c r="B69" s="31">
        <v>590</v>
      </c>
      <c r="C69" s="53">
        <v>5.3391938E-2</v>
      </c>
      <c r="D69" s="54">
        <v>3.6174894999999999E-2</v>
      </c>
      <c r="E69" s="60">
        <v>17.401030425037359</v>
      </c>
      <c r="F69" s="55">
        <v>5.5497265625E-2</v>
      </c>
      <c r="J69" s="40">
        <v>590</v>
      </c>
      <c r="K69" s="41"/>
      <c r="L69" s="29">
        <v>0.74807274636220544</v>
      </c>
      <c r="P69" s="15">
        <v>590</v>
      </c>
      <c r="Q69" s="16">
        <v>1.0263</v>
      </c>
      <c r="R69" s="16">
        <v>0.75700000000000001</v>
      </c>
      <c r="S69" s="16">
        <v>1.1000000000000001E-3</v>
      </c>
      <c r="T69" s="17">
        <v>1.2E-2</v>
      </c>
      <c r="U69" s="17">
        <v>1.7000000000000001E-2</v>
      </c>
      <c r="W69" s="1">
        <f t="shared" si="27"/>
        <v>0.76774705959153144</v>
      </c>
      <c r="X69" s="1">
        <f t="shared" si="28"/>
        <v>3.9796896200804155</v>
      </c>
      <c r="Y69" s="1">
        <f t="shared" si="29"/>
        <v>0.56629106899618953</v>
      </c>
      <c r="Z69" s="1">
        <f t="shared" si="30"/>
        <v>2.7706228534486383</v>
      </c>
      <c r="AA69" s="1">
        <f t="shared" si="31"/>
        <v>8.2288002099842599E-4</v>
      </c>
      <c r="AB69" s="1">
        <f t="shared" si="32"/>
        <v>4.0069700639483096E-3</v>
      </c>
      <c r="AC69" s="1">
        <f t="shared" si="33"/>
        <v>9.2129647150983769E-3</v>
      </c>
      <c r="AD69" s="1">
        <f t="shared" si="34"/>
        <v>8.8962714862996714E-2</v>
      </c>
      <c r="AE69" s="1">
        <f t="shared" si="35"/>
        <v>6.7954928279542748E-3</v>
      </c>
      <c r="AF69" s="1">
        <f t="shared" si="36"/>
        <v>6.0345377860546945E-2</v>
      </c>
      <c r="AG69" s="1">
        <f t="shared" si="37"/>
        <v>9.8745602519811117E-6</v>
      </c>
      <c r="AH69" s="1">
        <f t="shared" si="38"/>
        <v>8.7079040996424596E-5</v>
      </c>
      <c r="AI69" s="1">
        <f t="shared" si="39"/>
        <v>1.3051700013056035E-2</v>
      </c>
      <c r="AJ69" s="1">
        <f t="shared" si="40"/>
        <v>7.3835689454671824E-2</v>
      </c>
      <c r="AK69" s="1">
        <f t="shared" si="41"/>
        <v>9.6269481729352232E-3</v>
      </c>
      <c r="AL69" s="1">
        <f t="shared" si="42"/>
        <v>5.1165274051501348E-2</v>
      </c>
      <c r="AM69" s="1">
        <f t="shared" si="43"/>
        <v>1.3988960356973243E-5</v>
      </c>
      <c r="AN69" s="1">
        <f t="shared" si="44"/>
        <v>7.3967801121477999E-5</v>
      </c>
    </row>
    <row r="70" spans="2:40" x14ac:dyDescent="0.2">
      <c r="B70" s="31">
        <v>595</v>
      </c>
      <c r="C70" s="53">
        <v>5.6532038999999999E-2</v>
      </c>
      <c r="D70" s="54">
        <v>3.8174988E-2</v>
      </c>
      <c r="E70" s="60">
        <v>18.060123368753114</v>
      </c>
      <c r="F70" s="55">
        <v>5.7428374999999997E-2</v>
      </c>
      <c r="J70" s="40">
        <v>595</v>
      </c>
      <c r="K70" s="41"/>
      <c r="L70" s="29">
        <v>0.77990800458089771</v>
      </c>
      <c r="P70" s="15">
        <v>595</v>
      </c>
      <c r="Q70" s="16">
        <v>1.0567</v>
      </c>
      <c r="R70" s="16">
        <v>0.69489999999999996</v>
      </c>
      <c r="S70" s="16">
        <v>1E-3</v>
      </c>
      <c r="T70" s="17">
        <v>3.2000000000000001E-2</v>
      </c>
      <c r="U70" s="17">
        <v>0.02</v>
      </c>
      <c r="W70" s="1">
        <f t="shared" si="27"/>
        <v>0.82412878844063464</v>
      </c>
      <c r="X70" s="1">
        <f t="shared" si="28"/>
        <v>4.2057498883805122</v>
      </c>
      <c r="Y70" s="1">
        <f t="shared" si="29"/>
        <v>0.54195807238326577</v>
      </c>
      <c r="Z70" s="1">
        <f t="shared" si="30"/>
        <v>2.6293868169994017</v>
      </c>
      <c r="AA70" s="1">
        <f t="shared" si="31"/>
        <v>7.7990800458089767E-4</v>
      </c>
      <c r="AB70" s="1">
        <f t="shared" si="32"/>
        <v>3.5656072679229093E-3</v>
      </c>
      <c r="AC70" s="1">
        <f t="shared" si="33"/>
        <v>2.6372121230100309E-2</v>
      </c>
      <c r="AD70" s="1">
        <f t="shared" si="34"/>
        <v>0.22254654103661231</v>
      </c>
      <c r="AE70" s="1">
        <f t="shared" si="35"/>
        <v>1.7342658316264505E-2</v>
      </c>
      <c r="AF70" s="1">
        <f t="shared" si="36"/>
        <v>0.13639453522167155</v>
      </c>
      <c r="AG70" s="1">
        <f t="shared" si="37"/>
        <v>2.4957056146588726E-5</v>
      </c>
      <c r="AH70" s="1">
        <f t="shared" si="38"/>
        <v>1.8034876008883035E-4</v>
      </c>
      <c r="AI70" s="1">
        <f t="shared" si="39"/>
        <v>1.6482575768812693E-2</v>
      </c>
      <c r="AJ70" s="1">
        <f t="shared" si="40"/>
        <v>9.9132993188562724E-2</v>
      </c>
      <c r="AK70" s="1">
        <f t="shared" si="41"/>
        <v>1.0839161447665316E-2</v>
      </c>
      <c r="AL70" s="1">
        <f t="shared" si="42"/>
        <v>6.1509177792276687E-2</v>
      </c>
      <c r="AM70" s="1">
        <f t="shared" si="43"/>
        <v>1.5598160091617953E-5</v>
      </c>
      <c r="AN70" s="1">
        <f t="shared" si="44"/>
        <v>8.2623006153752839E-5</v>
      </c>
    </row>
    <row r="71" spans="2:40" x14ac:dyDescent="0.2">
      <c r="B71" s="31">
        <v>600</v>
      </c>
      <c r="C71" s="53">
        <v>5.9120273000000001E-2</v>
      </c>
      <c r="D71" s="54">
        <v>3.9830628999999999E-2</v>
      </c>
      <c r="E71" s="60">
        <v>18.597122488792962</v>
      </c>
      <c r="F71" s="55">
        <v>5.8721851562000001E-2</v>
      </c>
      <c r="J71" s="40">
        <v>600</v>
      </c>
      <c r="K71" s="41"/>
      <c r="L71" s="29">
        <v>0.80791862823533245</v>
      </c>
      <c r="P71" s="15">
        <v>600</v>
      </c>
      <c r="Q71" s="16">
        <v>1.0622</v>
      </c>
      <c r="R71" s="16">
        <v>0.63100000000000001</v>
      </c>
      <c r="S71" s="16">
        <v>8.0000000000000004E-4</v>
      </c>
      <c r="T71" s="17">
        <v>7.2999999999999995E-2</v>
      </c>
      <c r="U71" s="17">
        <v>2.7E-2</v>
      </c>
      <c r="W71" s="1">
        <f t="shared" si="27"/>
        <v>0.85817116691157014</v>
      </c>
      <c r="X71" s="1">
        <f t="shared" si="28"/>
        <v>4.3087940691978606</v>
      </c>
      <c r="Y71" s="1">
        <f t="shared" si="29"/>
        <v>0.5097966544164948</v>
      </c>
      <c r="Z71" s="1">
        <f t="shared" si="30"/>
        <v>2.4472115431832151</v>
      </c>
      <c r="AA71" s="1">
        <f t="shared" si="31"/>
        <v>6.4633490258826599E-4</v>
      </c>
      <c r="AB71" s="1">
        <f t="shared" si="32"/>
        <v>2.8572485907776279E-3</v>
      </c>
      <c r="AC71" s="1">
        <f t="shared" si="33"/>
        <v>6.2646495184544612E-2</v>
      </c>
      <c r="AD71" s="1">
        <f t="shared" si="34"/>
        <v>0.43136373925506627</v>
      </c>
      <c r="AE71" s="1">
        <f t="shared" si="35"/>
        <v>3.721515577240412E-2</v>
      </c>
      <c r="AF71" s="1">
        <f t="shared" si="36"/>
        <v>0.2419733176380415</v>
      </c>
      <c r="AG71" s="1">
        <f t="shared" si="37"/>
        <v>4.7182447888943412E-5</v>
      </c>
      <c r="AH71" s="1">
        <f t="shared" si="38"/>
        <v>2.7561535917934284E-4</v>
      </c>
      <c r="AI71" s="1">
        <f t="shared" si="39"/>
        <v>2.3170621506612393E-2</v>
      </c>
      <c r="AJ71" s="1">
        <f t="shared" si="40"/>
        <v>0.1444611998432884</v>
      </c>
      <c r="AK71" s="1">
        <f t="shared" si="41"/>
        <v>1.376450966924536E-2</v>
      </c>
      <c r="AL71" s="1">
        <f t="shared" si="42"/>
        <v>8.1320070458792526E-2</v>
      </c>
      <c r="AM71" s="1">
        <f t="shared" si="43"/>
        <v>1.7451042369883182E-5</v>
      </c>
      <c r="AN71" s="1">
        <f t="shared" si="44"/>
        <v>9.3284059296986493E-5</v>
      </c>
    </row>
    <row r="72" spans="2:40" x14ac:dyDescent="0.2">
      <c r="B72" s="31">
        <v>605</v>
      </c>
      <c r="C72" s="53">
        <v>6.0865573999999999E-2</v>
      </c>
      <c r="D72" s="54">
        <v>4.1111862999999998E-2</v>
      </c>
      <c r="E72" s="60">
        <v>19.009840532957</v>
      </c>
      <c r="F72" s="55">
        <v>5.9532664062000001E-2</v>
      </c>
      <c r="J72" s="40">
        <v>605</v>
      </c>
      <c r="K72" s="41"/>
      <c r="L72" s="29">
        <v>0.82760755620464233</v>
      </c>
      <c r="P72" s="15">
        <v>605</v>
      </c>
      <c r="Q72" s="16">
        <v>1.0456000000000001</v>
      </c>
      <c r="R72" s="16">
        <v>0.56679999999999997</v>
      </c>
      <c r="S72" s="16">
        <v>5.9999999999999995E-4</v>
      </c>
      <c r="T72" s="17">
        <v>0.127</v>
      </c>
      <c r="U72" s="17">
        <v>0.04</v>
      </c>
      <c r="W72" s="1">
        <f t="shared" si="27"/>
        <v>0.86534646076757404</v>
      </c>
      <c r="X72" s="1">
        <f t="shared" si="28"/>
        <v>4.2721707756592391</v>
      </c>
      <c r="Y72" s="1">
        <f t="shared" si="29"/>
        <v>0.46908796285679122</v>
      </c>
      <c r="Z72" s="1">
        <f t="shared" si="30"/>
        <v>2.2306978901275882</v>
      </c>
      <c r="AA72" s="1">
        <f t="shared" si="31"/>
        <v>4.9656453372278538E-4</v>
      </c>
      <c r="AB72" s="1">
        <f t="shared" si="32"/>
        <v>1.8724121193878444E-3</v>
      </c>
      <c r="AC72" s="1">
        <f t="shared" si="33"/>
        <v>0.1098990005174819</v>
      </c>
      <c r="AD72" s="1">
        <f t="shared" si="34"/>
        <v>0.6585499428144399</v>
      </c>
      <c r="AE72" s="1">
        <f t="shared" si="35"/>
        <v>5.9574171282812484E-2</v>
      </c>
      <c r="AF72" s="1">
        <f t="shared" si="36"/>
        <v>0.3414874211104123</v>
      </c>
      <c r="AG72" s="1">
        <f t="shared" si="37"/>
        <v>6.3063695782793742E-5</v>
      </c>
      <c r="AH72" s="1">
        <f t="shared" si="38"/>
        <v>2.7250138234170465E-4</v>
      </c>
      <c r="AI72" s="1">
        <f t="shared" si="39"/>
        <v>3.4613858430702964E-2</v>
      </c>
      <c r="AJ72" s="1">
        <f t="shared" si="40"/>
        <v>0.20462770500621441</v>
      </c>
      <c r="AK72" s="1">
        <f t="shared" si="41"/>
        <v>1.8763518514271649E-2</v>
      </c>
      <c r="AL72" s="1">
        <f t="shared" si="42"/>
        <v>0.10615556333287329</v>
      </c>
      <c r="AM72" s="1">
        <f t="shared" si="43"/>
        <v>1.9862581348911414E-5</v>
      </c>
      <c r="AN72" s="1">
        <f t="shared" si="44"/>
        <v>8.4992497336807861E-5</v>
      </c>
    </row>
    <row r="73" spans="2:40" x14ac:dyDescent="0.2">
      <c r="B73" s="31">
        <v>610</v>
      </c>
      <c r="C73" s="53">
        <v>6.1827340000000001E-2</v>
      </c>
      <c r="D73" s="54">
        <v>4.1942058999999997E-2</v>
      </c>
      <c r="E73" s="60">
        <v>19.254093033372076</v>
      </c>
      <c r="F73" s="55">
        <v>5.9659781250000002E-2</v>
      </c>
      <c r="J73" s="40">
        <v>610</v>
      </c>
      <c r="K73" s="41"/>
      <c r="L73" s="29">
        <v>0.84133438010784112</v>
      </c>
      <c r="P73" s="15">
        <v>610</v>
      </c>
      <c r="Q73" s="16">
        <v>1.0025999999999999</v>
      </c>
      <c r="R73" s="16">
        <v>0.503</v>
      </c>
      <c r="S73" s="16">
        <v>2.9999999999999997E-4</v>
      </c>
      <c r="T73" s="17">
        <v>0.182</v>
      </c>
      <c r="U73" s="17">
        <v>5.6000000000000001E-2</v>
      </c>
      <c r="W73" s="1">
        <f t="shared" si="27"/>
        <v>0.84352184949612141</v>
      </c>
      <c r="X73" s="1">
        <f t="shared" si="28"/>
        <v>4.1015373094119498</v>
      </c>
      <c r="Y73" s="1">
        <f t="shared" si="29"/>
        <v>0.42319119319424409</v>
      </c>
      <c r="Z73" s="1">
        <f t="shared" si="30"/>
        <v>1.9948851237766698</v>
      </c>
      <c r="AA73" s="1">
        <f t="shared" si="31"/>
        <v>2.5240031403235232E-4</v>
      </c>
      <c r="AB73" s="1">
        <f t="shared" si="32"/>
        <v>1.0557093711149059E-3</v>
      </c>
      <c r="AC73" s="1">
        <f t="shared" si="33"/>
        <v>0.15352097660829409</v>
      </c>
      <c r="AD73" s="1">
        <f t="shared" si="34"/>
        <v>0.85010188996790048</v>
      </c>
      <c r="AE73" s="1">
        <f t="shared" si="35"/>
        <v>7.7020797161352419E-2</v>
      </c>
      <c r="AF73" s="1">
        <f t="shared" si="36"/>
        <v>0.41178826384848904</v>
      </c>
      <c r="AG73" s="1">
        <f t="shared" si="37"/>
        <v>4.5936857153888119E-5</v>
      </c>
      <c r="AH73" s="1">
        <f t="shared" si="38"/>
        <v>2.1422395201668222E-4</v>
      </c>
      <c r="AI73" s="1">
        <f t="shared" si="39"/>
        <v>4.7237223571782803E-2</v>
      </c>
      <c r="AJ73" s="1">
        <f t="shared" si="40"/>
        <v>0.25758434692647225</v>
      </c>
      <c r="AK73" s="1">
        <f t="shared" si="41"/>
        <v>2.369870681887767E-2</v>
      </c>
      <c r="AL73" s="1">
        <f t="shared" si="42"/>
        <v>0.12483026690256835</v>
      </c>
      <c r="AM73" s="1">
        <f t="shared" si="43"/>
        <v>1.413441758581173E-5</v>
      </c>
      <c r="AN73" s="1">
        <f t="shared" si="44"/>
        <v>6.5065644986911104E-5</v>
      </c>
    </row>
    <row r="74" spans="2:40" x14ac:dyDescent="0.2">
      <c r="B74" s="31">
        <v>615</v>
      </c>
      <c r="C74" s="53">
        <v>6.1630047E-2</v>
      </c>
      <c r="D74" s="54">
        <v>4.2330698999999999E-2</v>
      </c>
      <c r="E74" s="60">
        <v>19.368681447783498</v>
      </c>
      <c r="F74" s="55">
        <v>5.9213828125E-2</v>
      </c>
      <c r="J74" s="40">
        <v>615</v>
      </c>
      <c r="K74" s="41"/>
      <c r="L74" s="29">
        <v>0.84941717206805045</v>
      </c>
      <c r="P74" s="15">
        <v>615</v>
      </c>
      <c r="Q74" s="16">
        <v>0.93840000000000001</v>
      </c>
      <c r="R74" s="16">
        <v>0.44119999999999998</v>
      </c>
      <c r="S74" s="16">
        <v>2.0000000000000001E-4</v>
      </c>
      <c r="T74" s="17">
        <v>0.23400000000000001</v>
      </c>
      <c r="U74" s="17">
        <v>7.0000000000000007E-2</v>
      </c>
      <c r="W74" s="1">
        <f t="shared" si="27"/>
        <v>0.79709307426865861</v>
      </c>
      <c r="X74" s="1">
        <f t="shared" si="28"/>
        <v>3.8129755289605383</v>
      </c>
      <c r="Y74" s="1">
        <f t="shared" si="29"/>
        <v>0.37476285631642386</v>
      </c>
      <c r="Z74" s="1">
        <f t="shared" si="30"/>
        <v>1.7486025098138454</v>
      </c>
      <c r="AA74" s="1">
        <f t="shared" si="31"/>
        <v>1.698834344136101E-4</v>
      </c>
      <c r="AB74" s="1">
        <f t="shared" si="32"/>
        <v>8.5079539392000187E-4</v>
      </c>
      <c r="AC74" s="1">
        <f t="shared" si="33"/>
        <v>0.18651977937886613</v>
      </c>
      <c r="AD74" s="1">
        <f t="shared" si="34"/>
        <v>0.97232695888147735</v>
      </c>
      <c r="AE74" s="1">
        <f t="shared" si="35"/>
        <v>8.7694508378043184E-2</v>
      </c>
      <c r="AF74" s="1">
        <f t="shared" si="36"/>
        <v>0.44488758353344232</v>
      </c>
      <c r="AG74" s="1">
        <f t="shared" si="37"/>
        <v>3.9752723652784765E-5</v>
      </c>
      <c r="AH74" s="1">
        <f t="shared" si="38"/>
        <v>2.1783394172426339E-4</v>
      </c>
      <c r="AI74" s="1">
        <f t="shared" si="39"/>
        <v>5.5796515198806108E-2</v>
      </c>
      <c r="AJ74" s="1">
        <f t="shared" si="40"/>
        <v>0.2923916868332822</v>
      </c>
      <c r="AK74" s="1">
        <f t="shared" si="41"/>
        <v>2.6233399942149672E-2</v>
      </c>
      <c r="AL74" s="1">
        <f t="shared" si="42"/>
        <v>0.13376591085328818</v>
      </c>
      <c r="AM74" s="1">
        <f t="shared" si="43"/>
        <v>1.1891840408952709E-5</v>
      </c>
      <c r="AN74" s="1">
        <f t="shared" si="44"/>
        <v>6.5520892884803809E-5</v>
      </c>
    </row>
    <row r="75" spans="2:40" x14ac:dyDescent="0.2">
      <c r="B75" s="31">
        <v>620</v>
      </c>
      <c r="C75" s="53">
        <v>6.0254109E-2</v>
      </c>
      <c r="D75" s="54">
        <v>4.2775813000000003E-2</v>
      </c>
      <c r="E75" s="60">
        <v>19.385318519010461</v>
      </c>
      <c r="F75" s="55">
        <v>5.8773089844000002E-2</v>
      </c>
      <c r="J75" s="40">
        <v>620</v>
      </c>
      <c r="K75" s="41"/>
      <c r="L75" s="29">
        <v>0.85217361577195316</v>
      </c>
      <c r="P75" s="15">
        <v>620</v>
      </c>
      <c r="Q75" s="16">
        <v>0.85440000000000005</v>
      </c>
      <c r="R75" s="16">
        <v>0.38100000000000001</v>
      </c>
      <c r="S75" s="16">
        <v>2.0000000000000001E-4</v>
      </c>
      <c r="T75" s="17">
        <v>0.27800000000000002</v>
      </c>
      <c r="U75" s="17">
        <v>8.4000000000000005E-2</v>
      </c>
      <c r="W75" s="1">
        <f t="shared" si="27"/>
        <v>0.72809713731555681</v>
      </c>
      <c r="X75" s="1">
        <f t="shared" si="28"/>
        <v>3.4223148634809482</v>
      </c>
      <c r="Y75" s="1">
        <f t="shared" si="29"/>
        <v>0.32467814760911418</v>
      </c>
      <c r="Z75" s="1">
        <f t="shared" si="30"/>
        <v>1.4961046297116996</v>
      </c>
      <c r="AA75" s="1">
        <f t="shared" si="31"/>
        <v>1.7043472315439063E-4</v>
      </c>
      <c r="AB75" s="1">
        <f t="shared" si="32"/>
        <v>6.3929841557722709E-4</v>
      </c>
      <c r="AC75" s="1">
        <f t="shared" si="33"/>
        <v>0.20241100417372482</v>
      </c>
      <c r="AD75" s="1">
        <f t="shared" si="34"/>
        <v>1.0138843408351939</v>
      </c>
      <c r="AE75" s="1">
        <f t="shared" si="35"/>
        <v>9.0260525035333744E-2</v>
      </c>
      <c r="AF75" s="1">
        <f t="shared" si="36"/>
        <v>0.44260904822672009</v>
      </c>
      <c r="AG75" s="1">
        <f t="shared" si="37"/>
        <v>4.7380853036920598E-5</v>
      </c>
      <c r="AH75" s="1">
        <f t="shared" si="38"/>
        <v>1.8604021223042789E-4</v>
      </c>
      <c r="AI75" s="1">
        <f t="shared" si="39"/>
        <v>6.1160159534506778E-2</v>
      </c>
      <c r="AJ75" s="1">
        <f t="shared" si="40"/>
        <v>0.3034951687343202</v>
      </c>
      <c r="AK75" s="1">
        <f t="shared" si="41"/>
        <v>2.7272964399165593E-2</v>
      </c>
      <c r="AL75" s="1">
        <f t="shared" si="42"/>
        <v>0.13251688150267191</v>
      </c>
      <c r="AM75" s="1">
        <f t="shared" si="43"/>
        <v>1.4316516744968814E-5</v>
      </c>
      <c r="AN75" s="1">
        <f t="shared" si="44"/>
        <v>5.5833182985399577E-5</v>
      </c>
    </row>
    <row r="76" spans="2:40" x14ac:dyDescent="0.2">
      <c r="B76" s="31">
        <v>625</v>
      </c>
      <c r="C76" s="53">
        <v>5.8499929999999999E-2</v>
      </c>
      <c r="D76" s="54">
        <v>4.3191897999999999E-2</v>
      </c>
      <c r="E76" s="60">
        <v>19.376593825336215</v>
      </c>
      <c r="F76" s="55">
        <v>5.8271203124999997E-2</v>
      </c>
      <c r="J76" s="40">
        <v>625</v>
      </c>
      <c r="K76" s="41"/>
      <c r="L76" s="29">
        <v>0.85284643076500199</v>
      </c>
      <c r="P76" s="15">
        <v>625</v>
      </c>
      <c r="Q76" s="16">
        <v>0.75139999999999996</v>
      </c>
      <c r="R76" s="16">
        <v>0.32100000000000001</v>
      </c>
      <c r="S76" s="16">
        <v>1E-4</v>
      </c>
      <c r="T76" s="17">
        <v>0.317</v>
      </c>
      <c r="U76" s="17">
        <v>9.4E-2</v>
      </c>
      <c r="W76" s="1">
        <f t="shared" si="27"/>
        <v>0.64082880807682241</v>
      </c>
      <c r="X76" s="1">
        <f t="shared" si="28"/>
        <v>2.9771907612287576</v>
      </c>
      <c r="Y76" s="1">
        <f t="shared" si="29"/>
        <v>0.27376370427556562</v>
      </c>
      <c r="Z76" s="1">
        <f t="shared" si="30"/>
        <v>1.2516671473245398</v>
      </c>
      <c r="AA76" s="1">
        <f t="shared" si="31"/>
        <v>8.5284643076500205E-5</v>
      </c>
      <c r="AB76" s="1">
        <f t="shared" si="32"/>
        <v>2.132116076912505E-4</v>
      </c>
      <c r="AC76" s="1">
        <f t="shared" si="33"/>
        <v>0.2031427321603527</v>
      </c>
      <c r="AD76" s="1">
        <f t="shared" si="34"/>
        <v>0.9891483897637271</v>
      </c>
      <c r="AE76" s="1">
        <f t="shared" si="35"/>
        <v>8.6783094255354298E-2</v>
      </c>
      <c r="AF76" s="1">
        <f t="shared" si="36"/>
        <v>0.41549799596085468</v>
      </c>
      <c r="AG76" s="1">
        <f t="shared" si="37"/>
        <v>2.7035231855250566E-5</v>
      </c>
      <c r="AH76" s="1">
        <f t="shared" si="38"/>
        <v>6.758807963812642E-5</v>
      </c>
      <c r="AI76" s="1">
        <f t="shared" si="39"/>
        <v>6.0237907959221307E-2</v>
      </c>
      <c r="AJ76" s="1">
        <f t="shared" si="40"/>
        <v>0.29360711896587016</v>
      </c>
      <c r="AK76" s="1">
        <f t="shared" si="41"/>
        <v>2.5733788201903168E-2</v>
      </c>
      <c r="AL76" s="1">
        <f t="shared" si="42"/>
        <v>0.12332929071486298</v>
      </c>
      <c r="AM76" s="1">
        <f t="shared" si="43"/>
        <v>8.0167564491910186E-6</v>
      </c>
      <c r="AN76" s="1">
        <f t="shared" si="44"/>
        <v>2.0041891122977546E-5</v>
      </c>
    </row>
    <row r="77" spans="2:40" x14ac:dyDescent="0.2">
      <c r="B77" s="31">
        <v>630</v>
      </c>
      <c r="C77" s="53">
        <v>5.6078555000000002E-2</v>
      </c>
      <c r="D77" s="54">
        <v>4.3767542999999999E-2</v>
      </c>
      <c r="E77" s="60">
        <v>19.362231562344348</v>
      </c>
      <c r="F77" s="55">
        <v>5.7721464844000002E-2</v>
      </c>
      <c r="J77" s="40">
        <v>630</v>
      </c>
      <c r="K77" s="41"/>
      <c r="L77" s="29">
        <v>0.85623831945000095</v>
      </c>
      <c r="P77" s="15">
        <v>630</v>
      </c>
      <c r="Q77" s="16">
        <v>0.64239999999999997</v>
      </c>
      <c r="R77" s="16">
        <v>0.26500000000000001</v>
      </c>
      <c r="S77" s="16">
        <v>0</v>
      </c>
      <c r="T77" s="17">
        <v>0.35</v>
      </c>
      <c r="U77" s="17">
        <v>0.104</v>
      </c>
      <c r="W77" s="1">
        <f t="shared" si="27"/>
        <v>0.55004749641468054</v>
      </c>
      <c r="X77" s="1">
        <f t="shared" si="28"/>
        <v>2.5443319236466779</v>
      </c>
      <c r="Y77" s="1">
        <f t="shared" si="29"/>
        <v>0.22690315465425026</v>
      </c>
      <c r="Z77" s="1">
        <f t="shared" si="30"/>
        <v>1.0354609879944832</v>
      </c>
      <c r="AA77" s="1">
        <f t="shared" si="31"/>
        <v>0</v>
      </c>
      <c r="AB77" s="1">
        <f t="shared" si="32"/>
        <v>0</v>
      </c>
      <c r="AC77" s="1">
        <f t="shared" si="33"/>
        <v>0.19251662374513817</v>
      </c>
      <c r="AD77" s="1">
        <f t="shared" si="34"/>
        <v>0.92676178193724645</v>
      </c>
      <c r="AE77" s="1">
        <f t="shared" si="35"/>
        <v>7.9416104128987586E-2</v>
      </c>
      <c r="AF77" s="1">
        <f t="shared" si="36"/>
        <v>0.37692564194019368</v>
      </c>
      <c r="AG77" s="1">
        <f t="shared" si="37"/>
        <v>0</v>
      </c>
      <c r="AH77" s="1">
        <f t="shared" si="38"/>
        <v>0</v>
      </c>
      <c r="AI77" s="1">
        <f t="shared" si="39"/>
        <v>5.720493962712677E-2</v>
      </c>
      <c r="AJ77" s="1">
        <f t="shared" si="40"/>
        <v>0.27396422552013427</v>
      </c>
      <c r="AK77" s="1">
        <f t="shared" si="41"/>
        <v>2.3597928084042027E-2</v>
      </c>
      <c r="AL77" s="1">
        <f t="shared" si="42"/>
        <v>0.11143356756229711</v>
      </c>
      <c r="AM77" s="1">
        <f t="shared" si="43"/>
        <v>0</v>
      </c>
      <c r="AN77" s="1">
        <f t="shared" si="44"/>
        <v>0</v>
      </c>
    </row>
    <row r="78" spans="2:40" x14ac:dyDescent="0.2">
      <c r="B78" s="31">
        <v>635</v>
      </c>
      <c r="C78" s="53">
        <v>5.2900788999999997E-2</v>
      </c>
      <c r="D78" s="54">
        <v>4.4620922E-2</v>
      </c>
      <c r="E78" s="60">
        <v>19.383985736344016</v>
      </c>
      <c r="F78" s="55">
        <v>5.7121652344000004E-2</v>
      </c>
      <c r="J78" s="40">
        <v>635</v>
      </c>
      <c r="K78" s="41"/>
      <c r="L78" s="29">
        <v>0.8630471914448985</v>
      </c>
      <c r="P78" s="15">
        <v>635</v>
      </c>
      <c r="Q78" s="16">
        <v>0.54190000000000005</v>
      </c>
      <c r="R78" s="16">
        <v>0.217</v>
      </c>
      <c r="S78" s="16">
        <v>0</v>
      </c>
      <c r="T78" s="17">
        <v>0.38100000000000001</v>
      </c>
      <c r="U78" s="17">
        <v>0.112</v>
      </c>
      <c r="W78" s="1">
        <f t="shared" si="27"/>
        <v>0.46768527304399055</v>
      </c>
      <c r="X78" s="1">
        <f t="shared" si="28"/>
        <v>2.1346875096251066</v>
      </c>
      <c r="Y78" s="1">
        <f t="shared" si="29"/>
        <v>0.18728124054354298</v>
      </c>
      <c r="Z78" s="1">
        <f t="shared" si="30"/>
        <v>0.84542571182469306</v>
      </c>
      <c r="AA78" s="1">
        <f t="shared" si="31"/>
        <v>0</v>
      </c>
      <c r="AB78" s="1">
        <f t="shared" si="32"/>
        <v>0</v>
      </c>
      <c r="AC78" s="1">
        <f t="shared" si="33"/>
        <v>0.17818808902976041</v>
      </c>
      <c r="AD78" s="1">
        <f t="shared" si="34"/>
        <v>0.84228017097761954</v>
      </c>
      <c r="AE78" s="1">
        <f t="shared" si="35"/>
        <v>7.1354152647089872E-2</v>
      </c>
      <c r="AF78" s="1">
        <f t="shared" si="36"/>
        <v>0.33342387451918309</v>
      </c>
      <c r="AG78" s="1">
        <f t="shared" si="37"/>
        <v>0</v>
      </c>
      <c r="AH78" s="1">
        <f t="shared" si="38"/>
        <v>0</v>
      </c>
      <c r="AI78" s="1">
        <f t="shared" si="39"/>
        <v>5.2380750580926942E-2</v>
      </c>
      <c r="AJ78" s="1">
        <f t="shared" si="40"/>
        <v>0.24584332136711784</v>
      </c>
      <c r="AK78" s="1">
        <f t="shared" si="41"/>
        <v>2.0975498940876813E-2</v>
      </c>
      <c r="AL78" s="1">
        <f t="shared" si="42"/>
        <v>9.7328237997626466E-2</v>
      </c>
      <c r="AM78" s="1">
        <f t="shared" si="43"/>
        <v>0</v>
      </c>
      <c r="AN78" s="1">
        <f t="shared" si="44"/>
        <v>0</v>
      </c>
    </row>
    <row r="79" spans="2:40" x14ac:dyDescent="0.2">
      <c r="B79" s="31">
        <v>640</v>
      </c>
      <c r="C79" s="53">
        <v>4.9151301000000001E-2</v>
      </c>
      <c r="D79" s="54">
        <v>4.5421351999999998E-2</v>
      </c>
      <c r="E79" s="60">
        <v>19.257248256682718</v>
      </c>
      <c r="F79" s="55">
        <v>5.6257597655999997E-2</v>
      </c>
      <c r="J79" s="40">
        <v>640</v>
      </c>
      <c r="K79" s="41"/>
      <c r="L79" s="29">
        <v>0.86222310963619564</v>
      </c>
      <c r="P79" s="15">
        <v>640</v>
      </c>
      <c r="Q79" s="16">
        <v>0.44790000000000002</v>
      </c>
      <c r="R79" s="16">
        <v>0.17499999999999999</v>
      </c>
      <c r="S79" s="16">
        <v>0</v>
      </c>
      <c r="T79" s="17">
        <v>0.41099999999999998</v>
      </c>
      <c r="U79" s="17">
        <v>0.11899999999999999</v>
      </c>
      <c r="W79" s="1">
        <f t="shared" si="27"/>
        <v>0.38618973080605207</v>
      </c>
      <c r="X79" s="1">
        <f t="shared" si="28"/>
        <v>1.7350879248615798</v>
      </c>
      <c r="Y79" s="1">
        <f t="shared" si="29"/>
        <v>0.15088904418633423</v>
      </c>
      <c r="Z79" s="1">
        <f t="shared" si="30"/>
        <v>0.67201362826622169</v>
      </c>
      <c r="AA79" s="1">
        <f t="shared" si="31"/>
        <v>0</v>
      </c>
      <c r="AB79" s="1">
        <f t="shared" si="32"/>
        <v>0</v>
      </c>
      <c r="AC79" s="1">
        <f t="shared" si="33"/>
        <v>0.1587239793612874</v>
      </c>
      <c r="AD79" s="1">
        <f t="shared" si="34"/>
        <v>0.74005761304273499</v>
      </c>
      <c r="AE79" s="1">
        <f t="shared" si="35"/>
        <v>6.2015397160583366E-2</v>
      </c>
      <c r="AF79" s="1">
        <f t="shared" si="36"/>
        <v>0.28651528684043065</v>
      </c>
      <c r="AG79" s="1">
        <f t="shared" si="37"/>
        <v>0</v>
      </c>
      <c r="AH79" s="1">
        <f t="shared" si="38"/>
        <v>0</v>
      </c>
      <c r="AI79" s="1">
        <f t="shared" si="39"/>
        <v>4.5956577965920196E-2</v>
      </c>
      <c r="AJ79" s="1">
        <f t="shared" si="40"/>
        <v>0.21263237184129957</v>
      </c>
      <c r="AK79" s="1">
        <f t="shared" si="41"/>
        <v>1.7955796258173774E-2</v>
      </c>
      <c r="AL79" s="1">
        <f t="shared" si="42"/>
        <v>8.232794990608347E-2</v>
      </c>
      <c r="AM79" s="1">
        <f t="shared" si="43"/>
        <v>0</v>
      </c>
      <c r="AN79" s="1">
        <f t="shared" si="44"/>
        <v>0</v>
      </c>
    </row>
    <row r="80" spans="2:40" x14ac:dyDescent="0.2">
      <c r="B80" s="31">
        <v>645</v>
      </c>
      <c r="C80" s="53">
        <v>4.5149711000000002E-2</v>
      </c>
      <c r="D80" s="54">
        <v>4.5996812999999998E-2</v>
      </c>
      <c r="E80" s="60">
        <v>18.903119098455921</v>
      </c>
      <c r="F80" s="55">
        <v>5.4980683594000004E-2</v>
      </c>
      <c r="J80" s="40">
        <v>645</v>
      </c>
      <c r="K80" s="41"/>
      <c r="L80" s="29">
        <v>0.85323015282311476</v>
      </c>
      <c r="P80" s="15">
        <v>645</v>
      </c>
      <c r="Q80" s="16">
        <v>0.36080000000000001</v>
      </c>
      <c r="R80" s="16">
        <v>0.13819999999999999</v>
      </c>
      <c r="S80" s="16">
        <v>0</v>
      </c>
      <c r="T80" s="17">
        <v>0.44600000000000001</v>
      </c>
      <c r="U80" s="17">
        <v>0.127</v>
      </c>
      <c r="W80" s="1">
        <f t="shared" si="27"/>
        <v>0.30784543913857981</v>
      </c>
      <c r="X80" s="1">
        <f t="shared" si="28"/>
        <v>1.3567422202001276</v>
      </c>
      <c r="Y80" s="1">
        <f t="shared" si="29"/>
        <v>0.11791640712015446</v>
      </c>
      <c r="Z80" s="1">
        <f t="shared" si="30"/>
        <v>0.51638806397972847</v>
      </c>
      <c r="AA80" s="1">
        <f t="shared" si="31"/>
        <v>0</v>
      </c>
      <c r="AB80" s="1">
        <f t="shared" si="32"/>
        <v>0</v>
      </c>
      <c r="AC80" s="1">
        <f t="shared" si="33"/>
        <v>0.13729906585580659</v>
      </c>
      <c r="AD80" s="1">
        <f t="shared" si="34"/>
        <v>0.62037237439045234</v>
      </c>
      <c r="AE80" s="1">
        <f t="shared" si="35"/>
        <v>5.2590717575588891E-2</v>
      </c>
      <c r="AF80" s="1">
        <f t="shared" si="36"/>
        <v>0.23607059973562178</v>
      </c>
      <c r="AG80" s="1">
        <f t="shared" si="37"/>
        <v>0</v>
      </c>
      <c r="AH80" s="1">
        <f t="shared" si="38"/>
        <v>0</v>
      </c>
      <c r="AI80" s="1">
        <f t="shared" si="39"/>
        <v>3.9096370770599638E-2</v>
      </c>
      <c r="AJ80" s="1">
        <f t="shared" si="40"/>
        <v>0.17582903369953828</v>
      </c>
      <c r="AK80" s="1">
        <f t="shared" si="41"/>
        <v>1.4975383704259616E-2</v>
      </c>
      <c r="AL80" s="1">
        <f t="shared" si="42"/>
        <v>6.6910866402501573E-2</v>
      </c>
      <c r="AM80" s="1">
        <f t="shared" si="43"/>
        <v>0</v>
      </c>
      <c r="AN80" s="1">
        <f t="shared" si="44"/>
        <v>0</v>
      </c>
    </row>
    <row r="81" spans="2:40" x14ac:dyDescent="0.2">
      <c r="B81" s="31">
        <v>650</v>
      </c>
      <c r="C81" s="53">
        <v>4.1080737999999999E-2</v>
      </c>
      <c r="D81" s="54">
        <v>4.5394354999999997E-2</v>
      </c>
      <c r="E81" s="60">
        <v>18.165970874979248</v>
      </c>
      <c r="F81" s="55">
        <v>5.2576839844000002E-2</v>
      </c>
      <c r="J81" s="40">
        <v>650</v>
      </c>
      <c r="K81" s="41"/>
      <c r="L81" s="29">
        <v>0.82840017263305532</v>
      </c>
      <c r="P81" s="15">
        <v>650</v>
      </c>
      <c r="Q81" s="16">
        <v>0.28349999999999997</v>
      </c>
      <c r="R81" s="16">
        <v>0.107</v>
      </c>
      <c r="S81" s="16">
        <v>0</v>
      </c>
      <c r="T81" s="17">
        <v>0.47199999999999998</v>
      </c>
      <c r="U81" s="17">
        <v>0.13300000000000001</v>
      </c>
      <c r="W81" s="1">
        <f t="shared" si="27"/>
        <v>0.23485144894147117</v>
      </c>
      <c r="X81" s="1">
        <f t="shared" si="28"/>
        <v>1.011595696410549</v>
      </c>
      <c r="Y81" s="1">
        <f t="shared" si="29"/>
        <v>8.8638818471736922E-2</v>
      </c>
      <c r="Z81" s="1">
        <f t="shared" si="30"/>
        <v>0.3799715923295055</v>
      </c>
      <c r="AA81" s="1">
        <f t="shared" si="31"/>
        <v>0</v>
      </c>
      <c r="AB81" s="1">
        <f t="shared" si="32"/>
        <v>0</v>
      </c>
      <c r="AC81" s="1">
        <f t="shared" si="33"/>
        <v>0.11084988390037438</v>
      </c>
      <c r="AD81" s="1">
        <f t="shared" si="34"/>
        <v>0.48808484555720089</v>
      </c>
      <c r="AE81" s="1">
        <f t="shared" si="35"/>
        <v>4.1837522318659823E-2</v>
      </c>
      <c r="AF81" s="1">
        <f t="shared" si="36"/>
        <v>0.18330595523328067</v>
      </c>
      <c r="AG81" s="1">
        <f t="shared" si="37"/>
        <v>0</v>
      </c>
      <c r="AH81" s="1">
        <f t="shared" si="38"/>
        <v>0</v>
      </c>
      <c r="AI81" s="1">
        <f t="shared" si="39"/>
        <v>3.1235242709215669E-2</v>
      </c>
      <c r="AJ81" s="1">
        <f t="shared" si="40"/>
        <v>0.13666456299288737</v>
      </c>
      <c r="AK81" s="1">
        <f t="shared" si="41"/>
        <v>1.1788962856741012E-2</v>
      </c>
      <c r="AL81" s="1">
        <f t="shared" si="42"/>
        <v>5.1328094510575045E-2</v>
      </c>
      <c r="AM81" s="1">
        <f t="shared" si="43"/>
        <v>0</v>
      </c>
      <c r="AN81" s="1">
        <f t="shared" si="44"/>
        <v>0</v>
      </c>
    </row>
    <row r="82" spans="2:40" x14ac:dyDescent="0.2">
      <c r="B82" s="31">
        <v>655</v>
      </c>
      <c r="C82" s="53">
        <v>3.6950363E-2</v>
      </c>
      <c r="D82" s="54">
        <v>4.3020238000000002E-2</v>
      </c>
      <c r="E82" s="60">
        <v>16.960987114394822</v>
      </c>
      <c r="F82" s="55">
        <v>4.8638640625E-2</v>
      </c>
      <c r="J82" s="40">
        <v>655</v>
      </c>
      <c r="K82" s="41"/>
      <c r="L82" s="29">
        <v>0.77634581446158402</v>
      </c>
      <c r="P82" s="15">
        <v>655</v>
      </c>
      <c r="Q82" s="16">
        <v>0.21870000000000001</v>
      </c>
      <c r="R82" s="16">
        <v>8.1600000000000006E-2</v>
      </c>
      <c r="S82" s="16">
        <v>0</v>
      </c>
      <c r="T82" s="17">
        <v>0.497</v>
      </c>
      <c r="U82" s="17">
        <v>0.13800000000000001</v>
      </c>
      <c r="W82" s="1">
        <f t="shared" si="27"/>
        <v>0.16978682962274844</v>
      </c>
      <c r="X82" s="1">
        <f t="shared" si="28"/>
        <v>0.71561267623086633</v>
      </c>
      <c r="Y82" s="1">
        <f t="shared" si="29"/>
        <v>6.3349818460065266E-2</v>
      </c>
      <c r="Z82" s="1">
        <f t="shared" si="30"/>
        <v>0.26607546629942758</v>
      </c>
      <c r="AA82" s="1">
        <f t="shared" si="31"/>
        <v>0</v>
      </c>
      <c r="AB82" s="1">
        <f t="shared" si="32"/>
        <v>0</v>
      </c>
      <c r="AC82" s="1">
        <f t="shared" si="33"/>
        <v>8.4384054322505966E-2</v>
      </c>
      <c r="AD82" s="1">
        <f t="shared" si="34"/>
        <v>0.36119126652804645</v>
      </c>
      <c r="AE82" s="1">
        <f t="shared" si="35"/>
        <v>3.1484859774652436E-2</v>
      </c>
      <c r="AF82" s="1">
        <f t="shared" si="36"/>
        <v>0.13428582423365154</v>
      </c>
      <c r="AG82" s="1">
        <f t="shared" si="37"/>
        <v>0</v>
      </c>
      <c r="AH82" s="1">
        <f t="shared" si="38"/>
        <v>0</v>
      </c>
      <c r="AI82" s="1">
        <f t="shared" si="39"/>
        <v>2.3430582487939285E-2</v>
      </c>
      <c r="AJ82" s="1">
        <f t="shared" si="40"/>
        <v>0.10079256853507752</v>
      </c>
      <c r="AK82" s="1">
        <f t="shared" si="41"/>
        <v>8.7422749474890069E-3</v>
      </c>
      <c r="AL82" s="1">
        <f t="shared" si="42"/>
        <v>3.7472320790365859E-2</v>
      </c>
      <c r="AM82" s="1">
        <f t="shared" si="43"/>
        <v>0</v>
      </c>
      <c r="AN82" s="1">
        <f t="shared" si="44"/>
        <v>0</v>
      </c>
    </row>
    <row r="83" spans="2:40" x14ac:dyDescent="0.2">
      <c r="B83" s="31">
        <v>660</v>
      </c>
      <c r="C83" s="53">
        <v>3.2703177999999999E-2</v>
      </c>
      <c r="D83" s="54">
        <v>3.9552977000000003E-2</v>
      </c>
      <c r="E83" s="60">
        <v>15.480175927278767</v>
      </c>
      <c r="F83" s="55">
        <v>4.4127605468999999E-2</v>
      </c>
      <c r="J83" s="40">
        <v>660</v>
      </c>
      <c r="K83" s="41"/>
      <c r="L83" s="29">
        <v>0.70623554196238991</v>
      </c>
      <c r="P83" s="15">
        <v>660</v>
      </c>
      <c r="Q83" s="16">
        <v>0.16489999999999999</v>
      </c>
      <c r="R83" s="16">
        <v>6.0999999999999999E-2</v>
      </c>
      <c r="S83" s="16">
        <v>0</v>
      </c>
      <c r="T83" s="17">
        <v>0.51600000000000001</v>
      </c>
      <c r="U83" s="17">
        <v>0.14499999999999999</v>
      </c>
      <c r="W83" s="1">
        <f t="shared" si="27"/>
        <v>0.11645824086959809</v>
      </c>
      <c r="X83" s="1">
        <f t="shared" si="28"/>
        <v>0.48122548593389314</v>
      </c>
      <c r="Y83" s="1">
        <f t="shared" si="29"/>
        <v>4.3080368059705783E-2</v>
      </c>
      <c r="Z83" s="1">
        <f t="shared" si="30"/>
        <v>0.17764780806751068</v>
      </c>
      <c r="AA83" s="1">
        <f t="shared" si="31"/>
        <v>0</v>
      </c>
      <c r="AB83" s="1">
        <f t="shared" si="32"/>
        <v>0</v>
      </c>
      <c r="AC83" s="1">
        <f t="shared" si="33"/>
        <v>6.0092452288712621E-2</v>
      </c>
      <c r="AD83" s="1">
        <f t="shared" si="34"/>
        <v>0.25040322946324772</v>
      </c>
      <c r="AE83" s="1">
        <f t="shared" si="35"/>
        <v>2.2229469918808184E-2</v>
      </c>
      <c r="AF83" s="1">
        <f t="shared" si="36"/>
        <v>9.2435684729936241E-2</v>
      </c>
      <c r="AG83" s="1">
        <f t="shared" si="37"/>
        <v>0</v>
      </c>
      <c r="AH83" s="1">
        <f t="shared" si="38"/>
        <v>0</v>
      </c>
      <c r="AI83" s="1">
        <f t="shared" si="39"/>
        <v>1.6886444926091721E-2</v>
      </c>
      <c r="AJ83" s="1">
        <f t="shared" si="40"/>
        <v>7.1108254646733773E-2</v>
      </c>
      <c r="AK83" s="1">
        <f t="shared" si="41"/>
        <v>6.2466533686573377E-3</v>
      </c>
      <c r="AL83" s="1">
        <f t="shared" si="42"/>
        <v>2.6248560385216772E-2</v>
      </c>
      <c r="AM83" s="1">
        <f t="shared" si="43"/>
        <v>0</v>
      </c>
      <c r="AN83" s="1">
        <f t="shared" si="44"/>
        <v>0</v>
      </c>
    </row>
    <row r="84" spans="2:40" x14ac:dyDescent="0.2">
      <c r="B84" s="31">
        <v>665</v>
      </c>
      <c r="C84" s="53">
        <v>2.8907388999999999E-2</v>
      </c>
      <c r="D84" s="54">
        <v>3.5477495999999997E-2</v>
      </c>
      <c r="E84" s="60">
        <v>13.803176689357462</v>
      </c>
      <c r="F84" s="55">
        <v>3.9274347655999998E-2</v>
      </c>
      <c r="J84" s="40">
        <v>665</v>
      </c>
      <c r="K84" s="41"/>
      <c r="L84" s="29">
        <v>0.62732634904256723</v>
      </c>
      <c r="P84" s="15">
        <v>665</v>
      </c>
      <c r="Q84" s="16">
        <v>0.1212</v>
      </c>
      <c r="R84" s="16">
        <v>4.4600000000000001E-2</v>
      </c>
      <c r="S84" s="16">
        <v>0</v>
      </c>
      <c r="T84" s="17">
        <v>0.52700000000000002</v>
      </c>
      <c r="U84" s="17">
        <v>0.152</v>
      </c>
      <c r="W84" s="1">
        <f t="shared" si="27"/>
        <v>7.6031953503959152E-2</v>
      </c>
      <c r="X84" s="1">
        <f t="shared" si="28"/>
        <v>0.30986202650624178</v>
      </c>
      <c r="Y84" s="1">
        <f t="shared" si="29"/>
        <v>2.7978755167298499E-2</v>
      </c>
      <c r="Z84" s="1">
        <f t="shared" si="30"/>
        <v>0.11380305002217078</v>
      </c>
      <c r="AA84" s="1">
        <f t="shared" si="31"/>
        <v>0</v>
      </c>
      <c r="AB84" s="1">
        <f t="shared" si="32"/>
        <v>0</v>
      </c>
      <c r="AC84" s="1">
        <f t="shared" si="33"/>
        <v>4.0068839496586475E-2</v>
      </c>
      <c r="AD84" s="1">
        <f t="shared" si="34"/>
        <v>0.16449510939625284</v>
      </c>
      <c r="AE84" s="1">
        <f t="shared" si="35"/>
        <v>1.474480397316631E-2</v>
      </c>
      <c r="AF84" s="1">
        <f t="shared" si="36"/>
        <v>6.0412768982723242E-2</v>
      </c>
      <c r="AG84" s="1">
        <f t="shared" si="37"/>
        <v>0</v>
      </c>
      <c r="AH84" s="1">
        <f t="shared" si="38"/>
        <v>0</v>
      </c>
      <c r="AI84" s="1">
        <f t="shared" si="39"/>
        <v>1.155685693260179E-2</v>
      </c>
      <c r="AJ84" s="1">
        <f t="shared" si="40"/>
        <v>4.817706731366584E-2</v>
      </c>
      <c r="AK84" s="1">
        <f t="shared" si="41"/>
        <v>4.252770785429372E-3</v>
      </c>
      <c r="AL84" s="1">
        <f t="shared" si="42"/>
        <v>1.769276906230528E-2</v>
      </c>
      <c r="AM84" s="1">
        <f t="shared" si="43"/>
        <v>0</v>
      </c>
      <c r="AN84" s="1">
        <f t="shared" si="44"/>
        <v>0</v>
      </c>
    </row>
    <row r="85" spans="2:40" x14ac:dyDescent="0.2">
      <c r="B85" s="31">
        <v>670</v>
      </c>
      <c r="C85" s="53">
        <v>2.5336233999999999E-2</v>
      </c>
      <c r="D85" s="54">
        <v>3.1020332000000001E-2</v>
      </c>
      <c r="E85" s="60">
        <v>12.131050536277604</v>
      </c>
      <c r="F85" s="55">
        <v>3.4188183593999999E-2</v>
      </c>
      <c r="J85" s="40">
        <v>670</v>
      </c>
      <c r="K85" s="41"/>
      <c r="L85" s="29">
        <v>0.54820202629905657</v>
      </c>
      <c r="P85" s="15">
        <v>670</v>
      </c>
      <c r="Q85" s="16">
        <v>8.7400000000000005E-2</v>
      </c>
      <c r="R85" s="16">
        <v>3.2000000000000001E-2</v>
      </c>
      <c r="S85" s="16">
        <v>0</v>
      </c>
      <c r="T85" s="17">
        <v>0.53700000000000003</v>
      </c>
      <c r="U85" s="17">
        <v>0.161</v>
      </c>
      <c r="W85" s="1">
        <f t="shared" si="27"/>
        <v>4.7912857098537549E-2</v>
      </c>
      <c r="X85" s="1">
        <f t="shared" si="28"/>
        <v>0.19530216908943729</v>
      </c>
      <c r="Y85" s="1">
        <f t="shared" si="29"/>
        <v>1.7542464841569811E-2</v>
      </c>
      <c r="Z85" s="1">
        <f t="shared" si="30"/>
        <v>7.1404347813983762E-2</v>
      </c>
      <c r="AA85" s="1">
        <f t="shared" si="31"/>
        <v>0</v>
      </c>
      <c r="AB85" s="1">
        <f t="shared" si="32"/>
        <v>0</v>
      </c>
      <c r="AC85" s="1">
        <f t="shared" si="33"/>
        <v>2.5729204261914666E-2</v>
      </c>
      <c r="AD85" s="1">
        <f t="shared" si="34"/>
        <v>0.10495278482737094</v>
      </c>
      <c r="AE85" s="1">
        <f t="shared" si="35"/>
        <v>9.4203036199229893E-3</v>
      </c>
      <c r="AF85" s="1">
        <f t="shared" si="36"/>
        <v>3.8371682961819344E-2</v>
      </c>
      <c r="AG85" s="1">
        <f t="shared" si="37"/>
        <v>0</v>
      </c>
      <c r="AH85" s="1">
        <f t="shared" si="38"/>
        <v>0</v>
      </c>
      <c r="AI85" s="1">
        <f t="shared" si="39"/>
        <v>7.713969992864546E-3</v>
      </c>
      <c r="AJ85" s="1">
        <f t="shared" si="40"/>
        <v>3.2274369513173432E-2</v>
      </c>
      <c r="AK85" s="1">
        <f t="shared" si="41"/>
        <v>2.8243368394927399E-3</v>
      </c>
      <c r="AL85" s="1">
        <f t="shared" si="42"/>
        <v>1.1799130040862037E-2</v>
      </c>
      <c r="AM85" s="1">
        <f t="shared" si="43"/>
        <v>0</v>
      </c>
      <c r="AN85" s="1">
        <f t="shared" si="44"/>
        <v>0</v>
      </c>
    </row>
    <row r="86" spans="2:40" x14ac:dyDescent="0.2">
      <c r="B86" s="31">
        <v>675</v>
      </c>
      <c r="C86" s="53">
        <v>2.184465E-2</v>
      </c>
      <c r="D86" s="54">
        <v>2.6868995999999999E-2</v>
      </c>
      <c r="E86" s="60">
        <v>10.552532835796116</v>
      </c>
      <c r="F86" s="55">
        <v>2.9579007811999999E-2</v>
      </c>
      <c r="J86" s="40">
        <v>675</v>
      </c>
      <c r="K86" s="41"/>
      <c r="L86" s="29">
        <v>0.47496871913895233</v>
      </c>
      <c r="P86" s="15">
        <v>675</v>
      </c>
      <c r="Q86" s="16">
        <v>6.3600000000000004E-2</v>
      </c>
      <c r="R86" s="16">
        <v>2.3199999999999998E-2</v>
      </c>
      <c r="S86" s="16">
        <v>0</v>
      </c>
      <c r="T86" s="17">
        <v>0.53800000000000003</v>
      </c>
      <c r="U86" s="17">
        <v>0.17199999999999999</v>
      </c>
      <c r="W86" s="1">
        <f t="shared" si="27"/>
        <v>3.020801053723737E-2</v>
      </c>
      <c r="X86" s="1">
        <f t="shared" si="28"/>
        <v>0.12348994953094747</v>
      </c>
      <c r="Y86" s="1">
        <f t="shared" si="29"/>
        <v>1.1019274284023694E-2</v>
      </c>
      <c r="Z86" s="1">
        <f t="shared" si="30"/>
        <v>4.4973157808211352E-2</v>
      </c>
      <c r="AA86" s="1">
        <f t="shared" si="31"/>
        <v>0</v>
      </c>
      <c r="AB86" s="1">
        <f t="shared" si="32"/>
        <v>0</v>
      </c>
      <c r="AC86" s="1">
        <f t="shared" si="33"/>
        <v>1.6251909669033705E-2</v>
      </c>
      <c r="AD86" s="1">
        <f t="shared" si="34"/>
        <v>6.6629472540401163E-2</v>
      </c>
      <c r="AE86" s="1">
        <f t="shared" si="35"/>
        <v>5.9283695648047483E-3</v>
      </c>
      <c r="AF86" s="1">
        <f t="shared" si="36"/>
        <v>2.4265258789210317E-2</v>
      </c>
      <c r="AG86" s="1">
        <f t="shared" si="37"/>
        <v>0</v>
      </c>
      <c r="AH86" s="1">
        <f t="shared" si="38"/>
        <v>0</v>
      </c>
      <c r="AI86" s="1">
        <f t="shared" si="39"/>
        <v>5.195777812404827E-3</v>
      </c>
      <c r="AJ86" s="1">
        <f t="shared" si="40"/>
        <v>2.1767940474389357E-2</v>
      </c>
      <c r="AK86" s="1">
        <f t="shared" si="41"/>
        <v>1.8953151768520751E-3</v>
      </c>
      <c r="AL86" s="1">
        <f t="shared" si="42"/>
        <v>7.9270578360920232E-3</v>
      </c>
      <c r="AM86" s="1">
        <f t="shared" si="43"/>
        <v>0</v>
      </c>
      <c r="AN86" s="1">
        <f t="shared" si="44"/>
        <v>0</v>
      </c>
    </row>
    <row r="87" spans="2:40" x14ac:dyDescent="0.2">
      <c r="B87" s="31">
        <v>680</v>
      </c>
      <c r="C87" s="53">
        <v>1.8795055000000001E-2</v>
      </c>
      <c r="D87" s="54">
        <v>2.3158199000000001E-2</v>
      </c>
      <c r="E87" s="60">
        <v>9.1254317765233282</v>
      </c>
      <c r="F87" s="55">
        <v>2.5466865234000002E-2</v>
      </c>
      <c r="J87" s="40">
        <v>680</v>
      </c>
      <c r="K87" s="41"/>
      <c r="L87" s="29">
        <v>0.40999934348593203</v>
      </c>
      <c r="P87" s="15">
        <v>680</v>
      </c>
      <c r="Q87" s="16">
        <v>4.6800000000000001E-2</v>
      </c>
      <c r="R87" s="16">
        <v>1.7000000000000001E-2</v>
      </c>
      <c r="S87" s="16">
        <v>0</v>
      </c>
      <c r="T87" s="17">
        <v>0.54200000000000004</v>
      </c>
      <c r="U87" s="17">
        <v>0.183</v>
      </c>
      <c r="W87" s="1">
        <f t="shared" si="27"/>
        <v>1.918796927514162E-2</v>
      </c>
      <c r="X87" s="1">
        <f t="shared" si="28"/>
        <v>7.6919834618124516E-2</v>
      </c>
      <c r="Y87" s="1">
        <f t="shared" si="29"/>
        <v>6.9699888392608447E-3</v>
      </c>
      <c r="Z87" s="1">
        <f t="shared" si="30"/>
        <v>2.7896216658037175E-2</v>
      </c>
      <c r="AA87" s="1">
        <f t="shared" si="31"/>
        <v>0</v>
      </c>
      <c r="AB87" s="1">
        <f t="shared" si="32"/>
        <v>0</v>
      </c>
      <c r="AC87" s="1">
        <f t="shared" si="33"/>
        <v>1.0399879347126759E-2</v>
      </c>
      <c r="AD87" s="1">
        <f t="shared" si="34"/>
        <v>4.1748450185884037E-2</v>
      </c>
      <c r="AE87" s="1">
        <f t="shared" si="35"/>
        <v>3.777733950879378E-3</v>
      </c>
      <c r="AF87" s="1">
        <f t="shared" si="36"/>
        <v>1.5140691917775922E-2</v>
      </c>
      <c r="AG87" s="1">
        <f t="shared" si="37"/>
        <v>0</v>
      </c>
      <c r="AH87" s="1">
        <f t="shared" si="38"/>
        <v>0</v>
      </c>
      <c r="AI87" s="1">
        <f t="shared" si="39"/>
        <v>3.5113983773509163E-3</v>
      </c>
      <c r="AJ87" s="1">
        <f t="shared" si="40"/>
        <v>1.4452678583710306E-2</v>
      </c>
      <c r="AK87" s="1">
        <f t="shared" si="41"/>
        <v>1.2755079575847345E-3</v>
      </c>
      <c r="AL87" s="1">
        <f t="shared" si="42"/>
        <v>5.2411338276993095E-3</v>
      </c>
      <c r="AM87" s="1">
        <f t="shared" si="43"/>
        <v>0</v>
      </c>
      <c r="AN87" s="1">
        <f t="shared" si="44"/>
        <v>0</v>
      </c>
    </row>
    <row r="88" spans="2:40" x14ac:dyDescent="0.2">
      <c r="B88" s="31">
        <v>685</v>
      </c>
      <c r="C88" s="53">
        <v>1.6210235E-2</v>
      </c>
      <c r="D88" s="54">
        <v>1.9906627E-2</v>
      </c>
      <c r="E88" s="60">
        <v>7.847997876473519</v>
      </c>
      <c r="F88" s="55">
        <v>2.1892361327999998E-2</v>
      </c>
      <c r="J88" s="40">
        <v>685</v>
      </c>
      <c r="K88" s="41"/>
      <c r="L88" s="29">
        <v>0.3519746070549602</v>
      </c>
      <c r="P88" s="15">
        <v>685</v>
      </c>
      <c r="Q88" s="16">
        <v>3.2899999999999999E-2</v>
      </c>
      <c r="R88" s="16">
        <v>1.1900000000000001E-2</v>
      </c>
      <c r="S88" s="16">
        <v>0</v>
      </c>
      <c r="T88" s="17">
        <v>0.54400000000000004</v>
      </c>
      <c r="U88" s="17">
        <v>0.19600000000000001</v>
      </c>
      <c r="W88" s="1">
        <f t="shared" si="27"/>
        <v>1.1579964572108191E-2</v>
      </c>
      <c r="X88" s="1">
        <f t="shared" si="28"/>
        <v>4.5949239820007176E-2</v>
      </c>
      <c r="Y88" s="1">
        <f t="shared" si="29"/>
        <v>4.1884978239540268E-3</v>
      </c>
      <c r="Z88" s="1">
        <f t="shared" si="30"/>
        <v>1.6611971114767927E-2</v>
      </c>
      <c r="AA88" s="1">
        <f t="shared" si="31"/>
        <v>0</v>
      </c>
      <c r="AB88" s="1">
        <f t="shared" si="32"/>
        <v>0</v>
      </c>
      <c r="AC88" s="1">
        <f t="shared" si="33"/>
        <v>6.2995007272268564E-3</v>
      </c>
      <c r="AD88" s="1">
        <f t="shared" si="34"/>
        <v>2.5013385790473644E-2</v>
      </c>
      <c r="AE88" s="1">
        <f t="shared" si="35"/>
        <v>2.2785428162309909E-3</v>
      </c>
      <c r="AF88" s="1">
        <f t="shared" si="36"/>
        <v>9.0430530129886368E-3</v>
      </c>
      <c r="AG88" s="1">
        <f t="shared" si="37"/>
        <v>0</v>
      </c>
      <c r="AH88" s="1">
        <f t="shared" si="38"/>
        <v>0</v>
      </c>
      <c r="AI88" s="1">
        <f t="shared" si="39"/>
        <v>2.2696730561332056E-3</v>
      </c>
      <c r="AJ88" s="1">
        <f t="shared" si="40"/>
        <v>9.2610409305674581E-3</v>
      </c>
      <c r="AK88" s="1">
        <f t="shared" si="41"/>
        <v>8.2094557349498924E-4</v>
      </c>
      <c r="AL88" s="1">
        <f t="shared" si="42"/>
        <v>3.3480572368177566E-3</v>
      </c>
      <c r="AM88" s="1">
        <f t="shared" si="43"/>
        <v>0</v>
      </c>
      <c r="AN88" s="1">
        <f t="shared" si="44"/>
        <v>0</v>
      </c>
    </row>
    <row r="89" spans="2:40" x14ac:dyDescent="0.2">
      <c r="B89" s="31">
        <v>690</v>
      </c>
      <c r="C89" s="53">
        <v>1.3994595E-2</v>
      </c>
      <c r="D89" s="54">
        <v>1.6952688E-2</v>
      </c>
      <c r="E89" s="60">
        <v>6.7231091034368262</v>
      </c>
      <c r="F89" s="55">
        <v>1.8705367188000002E-2</v>
      </c>
      <c r="J89" s="40">
        <v>690</v>
      </c>
      <c r="K89" s="41"/>
      <c r="L89" s="29">
        <v>0.29954763682355418</v>
      </c>
      <c r="P89" s="15">
        <v>690</v>
      </c>
      <c r="Q89" s="16">
        <v>2.2700000000000001E-2</v>
      </c>
      <c r="R89" s="16">
        <v>8.2000000000000007E-3</v>
      </c>
      <c r="S89" s="16">
        <v>0</v>
      </c>
      <c r="T89" s="17">
        <v>0.54500000000000004</v>
      </c>
      <c r="U89" s="17">
        <v>0.21099999999999999</v>
      </c>
      <c r="W89" s="1">
        <f t="shared" si="27"/>
        <v>6.7997313558946799E-3</v>
      </c>
      <c r="X89" s="1">
        <f t="shared" si="28"/>
        <v>2.7049692125622232E-2</v>
      </c>
      <c r="Y89" s="1">
        <f t="shared" si="29"/>
        <v>2.4562906219531442E-3</v>
      </c>
      <c r="Z89" s="1">
        <f t="shared" si="30"/>
        <v>9.7664906874491593E-3</v>
      </c>
      <c r="AA89" s="1">
        <f t="shared" si="31"/>
        <v>0</v>
      </c>
      <c r="AB89" s="1">
        <f t="shared" si="32"/>
        <v>0</v>
      </c>
      <c r="AC89" s="1">
        <f t="shared" si="33"/>
        <v>3.7058535889626007E-3</v>
      </c>
      <c r="AD89" s="1">
        <f t="shared" si="34"/>
        <v>1.4742082208464118E-2</v>
      </c>
      <c r="AE89" s="1">
        <f t="shared" si="35"/>
        <v>1.3386783889644638E-3</v>
      </c>
      <c r="AF89" s="1">
        <f t="shared" si="36"/>
        <v>5.3227374246597927E-3</v>
      </c>
      <c r="AG89" s="1">
        <f t="shared" si="37"/>
        <v>0</v>
      </c>
      <c r="AH89" s="1">
        <f t="shared" si="38"/>
        <v>0</v>
      </c>
      <c r="AI89" s="1">
        <f t="shared" si="39"/>
        <v>1.4347433160937775E-3</v>
      </c>
      <c r="AJ89" s="1">
        <f t="shared" si="40"/>
        <v>5.8381397670728037E-3</v>
      </c>
      <c r="AK89" s="1">
        <f t="shared" si="41"/>
        <v>5.1827732123211343E-4</v>
      </c>
      <c r="AL89" s="1">
        <f t="shared" si="42"/>
        <v>2.1078644687751347E-3</v>
      </c>
      <c r="AM89" s="1">
        <f t="shared" si="43"/>
        <v>0</v>
      </c>
      <c r="AN89" s="1">
        <f t="shared" si="44"/>
        <v>0</v>
      </c>
    </row>
    <row r="90" spans="2:40" x14ac:dyDescent="0.2">
      <c r="B90" s="31">
        <v>695</v>
      </c>
      <c r="C90" s="53">
        <v>1.2011241000000001E-2</v>
      </c>
      <c r="D90" s="54">
        <v>1.4355722E-2</v>
      </c>
      <c r="E90" s="60">
        <v>5.7591269599867179</v>
      </c>
      <c r="F90" s="55">
        <v>1.5961240234000001E-2</v>
      </c>
      <c r="J90" s="40">
        <v>695</v>
      </c>
      <c r="K90" s="41"/>
      <c r="L90" s="29">
        <v>0.25443958825026664</v>
      </c>
      <c r="P90" s="15">
        <v>695</v>
      </c>
      <c r="Q90" s="16">
        <v>1.5800000000000002E-2</v>
      </c>
      <c r="R90" s="16">
        <v>5.7000000000000002E-3</v>
      </c>
      <c r="S90" s="16">
        <v>0</v>
      </c>
      <c r="T90" s="17">
        <v>0.54500000000000004</v>
      </c>
      <c r="U90" s="17">
        <v>0.224</v>
      </c>
      <c r="W90" s="1">
        <f t="shared" si="27"/>
        <v>4.0201454943542131E-3</v>
      </c>
      <c r="X90" s="1">
        <f t="shared" si="28"/>
        <v>1.6202108052814503E-2</v>
      </c>
      <c r="Y90" s="1">
        <f t="shared" si="29"/>
        <v>1.4503056530265198E-3</v>
      </c>
      <c r="Z90" s="1">
        <f t="shared" si="30"/>
        <v>5.8382335798828596E-3</v>
      </c>
      <c r="AA90" s="1">
        <f t="shared" si="31"/>
        <v>0</v>
      </c>
      <c r="AB90" s="1">
        <f t="shared" si="32"/>
        <v>0</v>
      </c>
      <c r="AC90" s="1">
        <f t="shared" si="33"/>
        <v>2.1909792944230463E-3</v>
      </c>
      <c r="AD90" s="1">
        <f t="shared" si="34"/>
        <v>8.7809349342484744E-3</v>
      </c>
      <c r="AE90" s="1">
        <f t="shared" si="35"/>
        <v>7.9041658089945338E-4</v>
      </c>
      <c r="AF90" s="1">
        <f t="shared" si="36"/>
        <v>3.1641375454576261E-3</v>
      </c>
      <c r="AG90" s="1">
        <f t="shared" si="37"/>
        <v>0</v>
      </c>
      <c r="AH90" s="1">
        <f t="shared" si="38"/>
        <v>0</v>
      </c>
      <c r="AI90" s="1">
        <f t="shared" si="39"/>
        <v>9.0051259073534379E-4</v>
      </c>
      <c r="AJ90" s="1">
        <f t="shared" si="40"/>
        <v>3.6907896469997388E-3</v>
      </c>
      <c r="AK90" s="1">
        <f t="shared" si="41"/>
        <v>3.2486846627794043E-4</v>
      </c>
      <c r="AL90" s="1">
        <f t="shared" si="42"/>
        <v>1.3298890163669262E-3</v>
      </c>
      <c r="AM90" s="1">
        <f t="shared" si="43"/>
        <v>0</v>
      </c>
      <c r="AN90" s="1">
        <f t="shared" si="44"/>
        <v>0</v>
      </c>
    </row>
    <row r="91" spans="2:40" x14ac:dyDescent="0.2">
      <c r="B91" s="31">
        <v>700</v>
      </c>
      <c r="C91" s="53">
        <v>1.0300650999999999E-2</v>
      </c>
      <c r="D91" s="54">
        <v>1.2096165000000001E-2</v>
      </c>
      <c r="E91" s="60">
        <v>4.9011070363606182</v>
      </c>
      <c r="F91" s="55">
        <v>1.3444656249999999E-2</v>
      </c>
      <c r="J91" s="40">
        <v>700</v>
      </c>
      <c r="K91" s="41"/>
      <c r="L91" s="29">
        <v>0.21585067778698144</v>
      </c>
      <c r="P91" s="15">
        <v>700</v>
      </c>
      <c r="Q91" s="16">
        <v>1.14E-2</v>
      </c>
      <c r="R91" s="16">
        <v>4.1000000000000003E-3</v>
      </c>
      <c r="S91" s="16">
        <v>0</v>
      </c>
      <c r="T91" s="17">
        <v>0.53700000000000003</v>
      </c>
      <c r="U91" s="17">
        <v>0.23400000000000001</v>
      </c>
      <c r="W91" s="1">
        <f t="shared" ref="W91:W103" si="45">L91*Q91</f>
        <v>2.4606977267715886E-3</v>
      </c>
      <c r="X91" s="1">
        <f t="shared" ref="X91:X102" si="46">0.5*($P92-$P91)*(W91+W92)</f>
        <v>9.8301017731908767E-3</v>
      </c>
      <c r="Y91" s="1">
        <f t="shared" ref="Y91:Y103" si="47">L91*R91</f>
        <v>8.84987778926624E-4</v>
      </c>
      <c r="Z91" s="1">
        <f t="shared" ref="Z91:Z102" si="48">0.5*($P92-$P91)*(Y91+Y92)</f>
        <v>3.5294122402992172E-3</v>
      </c>
      <c r="AA91" s="1">
        <f t="shared" ref="AA91:AA103" si="49">L91*S91</f>
        <v>0</v>
      </c>
      <c r="AB91" s="1">
        <f t="shared" ref="AB91:AB102" si="50">0.5*($P92-$P91)*(AA91+AA92)</f>
        <v>0</v>
      </c>
      <c r="AC91" s="1">
        <f t="shared" ref="AC91:AC103" si="51">L91*Q91*T91</f>
        <v>1.3213946792763431E-3</v>
      </c>
      <c r="AD91" s="1">
        <f t="shared" ref="AD91:AD102" si="52">0.5*($P92-$P91)*(AC91+AC92)</f>
        <v>5.2309460052720963E-3</v>
      </c>
      <c r="AE91" s="1">
        <f t="shared" ref="AE91:AE103" si="53">L91*R91*T91</f>
        <v>4.7523843728359709E-4</v>
      </c>
      <c r="AF91" s="1">
        <f t="shared" ref="AF91:AF102" si="54">0.5*($P92-$P91)*(AE91+AE92)</f>
        <v>1.8781741167319052E-3</v>
      </c>
      <c r="AG91" s="1">
        <f t="shared" ref="AG91:AG103" si="55">L91*S91*T91</f>
        <v>0</v>
      </c>
      <c r="AH91" s="1">
        <f t="shared" ref="AH91:AH102" si="56">0.5*($P92-$P91)*(AG91+AG92)</f>
        <v>0</v>
      </c>
      <c r="AI91" s="1">
        <f t="shared" ref="AI91:AI103" si="57">L91*Q91*U91</f>
        <v>5.7580326806455173E-4</v>
      </c>
      <c r="AJ91" s="1">
        <f t="shared" ref="AJ91:AJ102" si="58">0.5*($P92-$P91)*(AI91+AI92)</f>
        <v>2.3370273894892843E-3</v>
      </c>
      <c r="AK91" s="1">
        <f t="shared" ref="AK91:AK103" si="59">L91*R91*U91</f>
        <v>2.0708714026883003E-4</v>
      </c>
      <c r="AL91" s="1">
        <f t="shared" ref="AL91:AL102" si="60">0.5*($P92-$P91)*(AK91+AK92)</f>
        <v>8.3905189215984356E-4</v>
      </c>
      <c r="AM91" s="1">
        <f t="shared" ref="AM91:AM103" si="61">L91*S91*U91</f>
        <v>0</v>
      </c>
      <c r="AN91" s="1">
        <f t="shared" ref="AN91:AN102" si="62">0.5*($P92-$P91)*(AM91+AM92)</f>
        <v>0</v>
      </c>
    </row>
    <row r="92" spans="2:40" x14ac:dyDescent="0.2">
      <c r="B92" s="31">
        <v>705</v>
      </c>
      <c r="C92" s="53">
        <v>8.8052689999999992E-3</v>
      </c>
      <c r="D92" s="54">
        <v>1.0174023000000001E-2</v>
      </c>
      <c r="E92" s="60">
        <v>4.1511599734351661</v>
      </c>
      <c r="F92" s="55">
        <v>1.1365618164E-2</v>
      </c>
      <c r="J92" s="40">
        <v>705</v>
      </c>
      <c r="K92" s="41"/>
      <c r="L92" s="29">
        <v>0.18164728179071138</v>
      </c>
      <c r="P92" s="15">
        <v>705</v>
      </c>
      <c r="Q92" s="16">
        <v>8.0999999999999996E-3</v>
      </c>
      <c r="R92" s="16">
        <v>2.8999999999999998E-3</v>
      </c>
      <c r="S92" s="16">
        <v>0</v>
      </c>
      <c r="T92" s="17">
        <v>0.52400000000000002</v>
      </c>
      <c r="U92" s="17">
        <v>0.24399999999999999</v>
      </c>
      <c r="W92" s="1">
        <f t="shared" si="45"/>
        <v>1.4713429825047621E-3</v>
      </c>
      <c r="X92" s="1">
        <f t="shared" si="46"/>
        <v>5.8917142365232803E-3</v>
      </c>
      <c r="Y92" s="1">
        <f t="shared" si="47"/>
        <v>5.2677711719306295E-4</v>
      </c>
      <c r="Z92" s="1">
        <f t="shared" si="48"/>
        <v>2.1183305927324658E-3</v>
      </c>
      <c r="AA92" s="1">
        <f t="shared" si="49"/>
        <v>0</v>
      </c>
      <c r="AB92" s="1">
        <f t="shared" si="50"/>
        <v>0</v>
      </c>
      <c r="AC92" s="1">
        <f t="shared" si="51"/>
        <v>7.709837228324954E-4</v>
      </c>
      <c r="AD92" s="1">
        <f t="shared" si="52"/>
        <v>3.0695514056961084E-3</v>
      </c>
      <c r="AE92" s="1">
        <f t="shared" si="53"/>
        <v>2.7603120940916502E-4</v>
      </c>
      <c r="AF92" s="1">
        <f t="shared" si="54"/>
        <v>1.1035941281938135E-3</v>
      </c>
      <c r="AG92" s="1">
        <f t="shared" si="55"/>
        <v>0</v>
      </c>
      <c r="AH92" s="1">
        <f t="shared" si="56"/>
        <v>0</v>
      </c>
      <c r="AI92" s="1">
        <f t="shared" si="57"/>
        <v>3.5900768773116195E-4</v>
      </c>
      <c r="AJ92" s="1">
        <f t="shared" si="58"/>
        <v>1.4597118415142943E-3</v>
      </c>
      <c r="AK92" s="1">
        <f t="shared" si="59"/>
        <v>1.2853361659510737E-4</v>
      </c>
      <c r="AL92" s="1">
        <f t="shared" si="60"/>
        <v>5.2488654262421977E-4</v>
      </c>
      <c r="AM92" s="1">
        <f t="shared" si="61"/>
        <v>0</v>
      </c>
      <c r="AN92" s="1">
        <f t="shared" si="62"/>
        <v>0</v>
      </c>
    </row>
    <row r="93" spans="2:40" x14ac:dyDescent="0.2">
      <c r="B93" s="31">
        <v>710</v>
      </c>
      <c r="C93" s="53">
        <v>7.5206659999999996E-3</v>
      </c>
      <c r="D93" s="54">
        <v>8.5394760000000007E-3</v>
      </c>
      <c r="E93" s="60">
        <v>3.4237408949028727</v>
      </c>
      <c r="F93" s="55">
        <v>9.5977207030000008E-3</v>
      </c>
      <c r="J93" s="40">
        <v>710</v>
      </c>
      <c r="K93" s="41"/>
      <c r="L93" s="29">
        <v>0.15264529519043971</v>
      </c>
      <c r="P93" s="15">
        <v>710</v>
      </c>
      <c r="Q93" s="16">
        <v>5.7999999999999996E-3</v>
      </c>
      <c r="R93" s="16">
        <v>2.0999999999999999E-3</v>
      </c>
      <c r="S93" s="16">
        <v>0</v>
      </c>
      <c r="T93" s="17">
        <v>0.51600000000000001</v>
      </c>
      <c r="U93" s="17">
        <v>0.254</v>
      </c>
      <c r="W93" s="1">
        <f t="shared" si="45"/>
        <v>8.8534271210455025E-4</v>
      </c>
      <c r="X93" s="1">
        <f t="shared" si="46"/>
        <v>3.5263972972763278E-3</v>
      </c>
      <c r="Y93" s="1">
        <f t="shared" si="47"/>
        <v>3.2055511989992336E-4</v>
      </c>
      <c r="Z93" s="1">
        <f t="shared" si="48"/>
        <v>1.2817684767064982E-3</v>
      </c>
      <c r="AA93" s="1">
        <f t="shared" si="49"/>
        <v>0</v>
      </c>
      <c r="AB93" s="1">
        <f t="shared" si="50"/>
        <v>0</v>
      </c>
      <c r="AC93" s="1">
        <f t="shared" si="51"/>
        <v>4.5683683944594794E-4</v>
      </c>
      <c r="AD93" s="1">
        <f t="shared" si="52"/>
        <v>1.7986123571223458E-3</v>
      </c>
      <c r="AE93" s="1">
        <f t="shared" si="53"/>
        <v>1.6540644186836045E-4</v>
      </c>
      <c r="AF93" s="1">
        <f t="shared" si="54"/>
        <v>6.5370644314924591E-4</v>
      </c>
      <c r="AG93" s="1">
        <f t="shared" si="55"/>
        <v>0</v>
      </c>
      <c r="AH93" s="1">
        <f t="shared" si="56"/>
        <v>0</v>
      </c>
      <c r="AI93" s="1">
        <f t="shared" si="57"/>
        <v>2.2487704887455578E-4</v>
      </c>
      <c r="AJ93" s="1">
        <f t="shared" si="58"/>
        <v>9.0358315661027695E-4</v>
      </c>
      <c r="AK93" s="1">
        <f t="shared" si="59"/>
        <v>8.1421000454580538E-5</v>
      </c>
      <c r="AL93" s="1">
        <f t="shared" si="60"/>
        <v>3.2845147714519071E-4</v>
      </c>
      <c r="AM93" s="1">
        <f t="shared" si="61"/>
        <v>0</v>
      </c>
      <c r="AN93" s="1">
        <f t="shared" si="62"/>
        <v>0</v>
      </c>
    </row>
    <row r="94" spans="2:40" x14ac:dyDescent="0.2">
      <c r="B94" s="31">
        <v>715</v>
      </c>
      <c r="C94" s="53">
        <v>6.4138909999999997E-3</v>
      </c>
      <c r="D94" s="54">
        <v>7.1610980000000003E-3</v>
      </c>
      <c r="E94" s="60">
        <v>2.9080279744313469</v>
      </c>
      <c r="F94" s="55">
        <v>8.0937099609999993E-3</v>
      </c>
      <c r="J94" s="40">
        <v>715</v>
      </c>
      <c r="K94" s="41"/>
      <c r="L94" s="29">
        <v>0.12810151385511725</v>
      </c>
      <c r="P94" s="15">
        <v>715</v>
      </c>
      <c r="Q94" s="16">
        <v>4.1000000000000003E-3</v>
      </c>
      <c r="R94" s="16">
        <v>1.5E-3</v>
      </c>
      <c r="S94" s="16">
        <v>0</v>
      </c>
      <c r="T94" s="17">
        <v>0.5</v>
      </c>
      <c r="U94" s="17">
        <v>0.26</v>
      </c>
      <c r="W94" s="1">
        <f t="shared" si="45"/>
        <v>5.2521620680598077E-4</v>
      </c>
      <c r="X94" s="1">
        <f t="shared" si="46"/>
        <v>2.094148786891915E-3</v>
      </c>
      <c r="Y94" s="1">
        <f t="shared" si="47"/>
        <v>1.9215227078267589E-4</v>
      </c>
      <c r="Z94" s="1">
        <f t="shared" si="48"/>
        <v>7.4972835622460826E-4</v>
      </c>
      <c r="AA94" s="1">
        <f t="shared" si="49"/>
        <v>0</v>
      </c>
      <c r="AB94" s="1">
        <f t="shared" si="50"/>
        <v>0</v>
      </c>
      <c r="AC94" s="1">
        <f t="shared" si="51"/>
        <v>2.6260810340299038E-4</v>
      </c>
      <c r="AD94" s="1">
        <f t="shared" si="52"/>
        <v>1.0392633107471879E-3</v>
      </c>
      <c r="AE94" s="1">
        <f t="shared" si="53"/>
        <v>9.6076135391337945E-5</v>
      </c>
      <c r="AF94" s="1">
        <f t="shared" si="54"/>
        <v>3.7217070131962489E-4</v>
      </c>
      <c r="AG94" s="1">
        <f t="shared" si="55"/>
        <v>0</v>
      </c>
      <c r="AH94" s="1">
        <f t="shared" si="56"/>
        <v>0</v>
      </c>
      <c r="AI94" s="1">
        <f t="shared" si="57"/>
        <v>1.3655621376955501E-4</v>
      </c>
      <c r="AJ94" s="1">
        <f t="shared" si="58"/>
        <v>5.5072755075091361E-4</v>
      </c>
      <c r="AK94" s="1">
        <f t="shared" si="59"/>
        <v>4.9959590403495733E-5</v>
      </c>
      <c r="AL94" s="1">
        <f t="shared" si="60"/>
        <v>1.9708415405254149E-4</v>
      </c>
      <c r="AM94" s="1">
        <f t="shared" si="61"/>
        <v>0</v>
      </c>
      <c r="AN94" s="1">
        <f t="shared" si="62"/>
        <v>0</v>
      </c>
    </row>
    <row r="95" spans="2:40" x14ac:dyDescent="0.2">
      <c r="B95" s="31">
        <v>720</v>
      </c>
      <c r="C95" s="53">
        <v>5.4619500000000001E-3</v>
      </c>
      <c r="D95" s="54">
        <v>6.0020409999999996E-3</v>
      </c>
      <c r="E95" s="60">
        <v>2.4483089075211693</v>
      </c>
      <c r="F95" s="55">
        <v>6.8515024409999993E-3</v>
      </c>
      <c r="J95" s="40">
        <v>720</v>
      </c>
      <c r="K95" s="41"/>
      <c r="L95" s="29">
        <v>0.10773907170716736</v>
      </c>
      <c r="P95" s="15">
        <v>720</v>
      </c>
      <c r="Q95" s="16">
        <v>2.8999999999999998E-3</v>
      </c>
      <c r="R95" s="16">
        <v>1E-3</v>
      </c>
      <c r="S95" s="16">
        <v>0</v>
      </c>
      <c r="T95" s="17">
        <v>0.49</v>
      </c>
      <c r="U95" s="17">
        <v>0.26800000000000002</v>
      </c>
      <c r="W95" s="1">
        <f t="shared" si="45"/>
        <v>3.1244330795078529E-4</v>
      </c>
      <c r="X95" s="1">
        <f t="shared" si="46"/>
        <v>1.233787468106126E-3</v>
      </c>
      <c r="Y95" s="1">
        <f t="shared" si="47"/>
        <v>1.0773907170716736E-4</v>
      </c>
      <c r="Z95" s="1">
        <f t="shared" si="48"/>
        <v>4.2778539864812522E-4</v>
      </c>
      <c r="AA95" s="1">
        <f t="shared" si="49"/>
        <v>0</v>
      </c>
      <c r="AB95" s="1">
        <f t="shared" si="50"/>
        <v>0</v>
      </c>
      <c r="AC95" s="1">
        <f t="shared" si="51"/>
        <v>1.530972208958848E-4</v>
      </c>
      <c r="AD95" s="1">
        <f t="shared" si="52"/>
        <v>5.9504959620918917E-4</v>
      </c>
      <c r="AE95" s="1">
        <f t="shared" si="53"/>
        <v>5.2792145136512006E-5</v>
      </c>
      <c r="AF95" s="1">
        <f t="shared" si="54"/>
        <v>2.0628765323059704E-4</v>
      </c>
      <c r="AG95" s="1">
        <f t="shared" si="55"/>
        <v>0</v>
      </c>
      <c r="AH95" s="1">
        <f t="shared" si="56"/>
        <v>0</v>
      </c>
      <c r="AI95" s="1">
        <f t="shared" si="57"/>
        <v>8.3734806530810462E-5</v>
      </c>
      <c r="AJ95" s="1">
        <f t="shared" si="58"/>
        <v>3.3291843744358751E-4</v>
      </c>
      <c r="AK95" s="1">
        <f t="shared" si="59"/>
        <v>2.8874071217520855E-5</v>
      </c>
      <c r="AL95" s="1">
        <f t="shared" si="60"/>
        <v>1.1543867543459862E-4</v>
      </c>
      <c r="AM95" s="1">
        <f t="shared" si="61"/>
        <v>0</v>
      </c>
      <c r="AN95" s="1">
        <f t="shared" si="62"/>
        <v>0</v>
      </c>
    </row>
    <row r="96" spans="2:40" x14ac:dyDescent="0.2">
      <c r="B96" s="31">
        <v>725</v>
      </c>
      <c r="C96" s="53">
        <v>4.6778890000000002E-3</v>
      </c>
      <c r="D96" s="54">
        <v>5.0368549999999998E-3</v>
      </c>
      <c r="E96" s="60">
        <v>2.0697831163871827</v>
      </c>
      <c r="F96" s="55">
        <v>5.8051450200000002E-3</v>
      </c>
      <c r="J96" s="40">
        <v>725</v>
      </c>
      <c r="K96" s="41"/>
      <c r="L96" s="29">
        <v>9.0535839645832505E-2</v>
      </c>
      <c r="P96" s="15">
        <v>725</v>
      </c>
      <c r="Q96" s="16">
        <v>2E-3</v>
      </c>
      <c r="R96" s="16">
        <v>6.9999999999999999E-4</v>
      </c>
      <c r="S96" s="16">
        <v>0</v>
      </c>
      <c r="T96" s="17">
        <v>0.46899999999999997</v>
      </c>
      <c r="U96" s="17">
        <v>0.27300000000000002</v>
      </c>
      <c r="W96" s="1">
        <f t="shared" si="45"/>
        <v>1.8107167929166501E-4</v>
      </c>
      <c r="X96" s="1">
        <f t="shared" si="46"/>
        <v>7.1734236198254262E-4</v>
      </c>
      <c r="Y96" s="1">
        <f t="shared" si="47"/>
        <v>6.337508775208275E-5</v>
      </c>
      <c r="Z96" s="1">
        <f t="shared" si="48"/>
        <v>2.5296027786355686E-4</v>
      </c>
      <c r="AA96" s="1">
        <f t="shared" si="49"/>
        <v>0</v>
      </c>
      <c r="AB96" s="1">
        <f t="shared" si="50"/>
        <v>0</v>
      </c>
      <c r="AC96" s="1">
        <f t="shared" si="51"/>
        <v>8.4922617587790883E-5</v>
      </c>
      <c r="AD96" s="1">
        <f t="shared" si="52"/>
        <v>3.3272828347726512E-4</v>
      </c>
      <c r="AE96" s="1">
        <f t="shared" si="53"/>
        <v>2.9722916155726808E-5</v>
      </c>
      <c r="AF96" s="1">
        <f t="shared" si="54"/>
        <v>1.1731505449924127E-4</v>
      </c>
      <c r="AG96" s="1">
        <f t="shared" si="55"/>
        <v>0</v>
      </c>
      <c r="AH96" s="1">
        <f t="shared" si="56"/>
        <v>0</v>
      </c>
      <c r="AI96" s="1">
        <f t="shared" si="57"/>
        <v>4.9432568446624553E-5</v>
      </c>
      <c r="AJ96" s="1">
        <f t="shared" si="58"/>
        <v>1.9689311747624766E-4</v>
      </c>
      <c r="AK96" s="1">
        <f t="shared" si="59"/>
        <v>1.7301398956318593E-5</v>
      </c>
      <c r="AL96" s="1">
        <f t="shared" si="60"/>
        <v>6.9436246090684442E-5</v>
      </c>
      <c r="AM96" s="1">
        <f t="shared" si="61"/>
        <v>0</v>
      </c>
      <c r="AN96" s="1">
        <f t="shared" si="62"/>
        <v>0</v>
      </c>
    </row>
    <row r="97" spans="2:40" x14ac:dyDescent="0.2">
      <c r="B97" s="31">
        <v>730</v>
      </c>
      <c r="C97" s="53">
        <v>4.0023970000000004E-3</v>
      </c>
      <c r="D97" s="54">
        <v>4.2229859999999998E-3</v>
      </c>
      <c r="E97" s="60">
        <v>1.7191573734019594</v>
      </c>
      <c r="F97" s="55">
        <v>4.87698291E-3</v>
      </c>
      <c r="J97" s="40">
        <v>730</v>
      </c>
      <c r="K97" s="41"/>
      <c r="L97" s="29">
        <v>7.5618046786680007E-2</v>
      </c>
      <c r="P97" s="15">
        <v>730</v>
      </c>
      <c r="Q97" s="16">
        <v>1.4E-3</v>
      </c>
      <c r="R97" s="16">
        <v>5.0000000000000001E-4</v>
      </c>
      <c r="S97" s="16">
        <v>0</v>
      </c>
      <c r="T97" s="17">
        <v>0.45500000000000002</v>
      </c>
      <c r="U97" s="17">
        <v>0.27700000000000002</v>
      </c>
      <c r="W97" s="1">
        <f t="shared" si="45"/>
        <v>1.0586526550135201E-4</v>
      </c>
      <c r="X97" s="1">
        <f t="shared" si="46"/>
        <v>4.232936910087842E-4</v>
      </c>
      <c r="Y97" s="1">
        <f t="shared" si="47"/>
        <v>3.7809023393340003E-5</v>
      </c>
      <c r="Z97" s="1">
        <f t="shared" si="48"/>
        <v>1.5797476938551167E-4</v>
      </c>
      <c r="AA97" s="1">
        <f t="shared" si="49"/>
        <v>0</v>
      </c>
      <c r="AB97" s="1">
        <f t="shared" si="50"/>
        <v>0</v>
      </c>
      <c r="AC97" s="1">
        <f t="shared" si="51"/>
        <v>4.8168695803115168E-5</v>
      </c>
      <c r="AD97" s="1">
        <f t="shared" si="52"/>
        <v>1.9069506308193196E-4</v>
      </c>
      <c r="AE97" s="1">
        <f t="shared" si="53"/>
        <v>1.7203105643969702E-5</v>
      </c>
      <c r="AF97" s="1">
        <f t="shared" si="54"/>
        <v>7.1117093539581873E-5</v>
      </c>
      <c r="AG97" s="1">
        <f t="shared" si="55"/>
        <v>0</v>
      </c>
      <c r="AH97" s="1">
        <f t="shared" si="56"/>
        <v>0</v>
      </c>
      <c r="AI97" s="1">
        <f t="shared" si="57"/>
        <v>2.9324678543874509E-5</v>
      </c>
      <c r="AJ97" s="1">
        <f t="shared" si="58"/>
        <v>1.1741098293668864E-4</v>
      </c>
      <c r="AK97" s="1">
        <f t="shared" si="59"/>
        <v>1.0473099479955182E-5</v>
      </c>
      <c r="AL97" s="1">
        <f t="shared" si="60"/>
        <v>4.3822463330688908E-5</v>
      </c>
      <c r="AM97" s="1">
        <f t="shared" si="61"/>
        <v>0</v>
      </c>
      <c r="AN97" s="1">
        <f t="shared" si="62"/>
        <v>0</v>
      </c>
    </row>
    <row r="98" spans="2:40" x14ac:dyDescent="0.2">
      <c r="B98" s="31">
        <v>735</v>
      </c>
      <c r="C98" s="53">
        <v>3.4088249999999999E-3</v>
      </c>
      <c r="D98" s="54">
        <v>3.5248689999999999E-3</v>
      </c>
      <c r="E98" s="60">
        <v>1.4544845957164205</v>
      </c>
      <c r="F98" s="55">
        <v>4.0887470699999999E-3</v>
      </c>
      <c r="J98" s="40">
        <v>735</v>
      </c>
      <c r="K98" s="41"/>
      <c r="L98" s="29">
        <v>6.3452210902161674E-2</v>
      </c>
      <c r="P98" s="15">
        <v>735</v>
      </c>
      <c r="Q98" s="16">
        <v>1E-3</v>
      </c>
      <c r="R98" s="16">
        <v>4.0000000000000002E-4</v>
      </c>
      <c r="S98" s="16">
        <v>0</v>
      </c>
      <c r="T98" s="17">
        <v>0.443</v>
      </c>
      <c r="U98" s="17">
        <v>0.27800000000000002</v>
      </c>
      <c r="W98" s="1">
        <f t="shared" si="45"/>
        <v>6.3452210902161676E-5</v>
      </c>
      <c r="X98" s="1">
        <f t="shared" si="46"/>
        <v>2.5230548014569261E-4</v>
      </c>
      <c r="Y98" s="1">
        <f t="shared" si="47"/>
        <v>2.5380884360864671E-5</v>
      </c>
      <c r="Z98" s="1">
        <f t="shared" si="48"/>
        <v>9.0216483156529804E-5</v>
      </c>
      <c r="AA98" s="1">
        <f t="shared" si="49"/>
        <v>0</v>
      </c>
      <c r="AB98" s="1">
        <f t="shared" si="50"/>
        <v>0</v>
      </c>
      <c r="AC98" s="1">
        <f t="shared" si="51"/>
        <v>2.8109329429657623E-5</v>
      </c>
      <c r="AD98" s="1">
        <f t="shared" si="52"/>
        <v>1.1036620341118748E-4</v>
      </c>
      <c r="AE98" s="1">
        <f t="shared" si="53"/>
        <v>1.1243731771863049E-5</v>
      </c>
      <c r="AF98" s="1">
        <f t="shared" si="54"/>
        <v>3.9564437954527179E-5</v>
      </c>
      <c r="AG98" s="1">
        <f t="shared" si="55"/>
        <v>0</v>
      </c>
      <c r="AH98" s="1">
        <f t="shared" si="56"/>
        <v>0</v>
      </c>
      <c r="AI98" s="1">
        <f t="shared" si="57"/>
        <v>1.7639714630800948E-5</v>
      </c>
      <c r="AJ98" s="1">
        <f t="shared" si="58"/>
        <v>6.9485198810270523E-5</v>
      </c>
      <c r="AK98" s="1">
        <f t="shared" si="59"/>
        <v>7.0558858523203796E-6</v>
      </c>
      <c r="AL98" s="1">
        <f t="shared" si="60"/>
        <v>2.4892832411734714E-5</v>
      </c>
      <c r="AM98" s="1">
        <f t="shared" si="61"/>
        <v>0</v>
      </c>
      <c r="AN98" s="1">
        <f t="shared" si="62"/>
        <v>0</v>
      </c>
    </row>
    <row r="99" spans="2:40" x14ac:dyDescent="0.2">
      <c r="B99" s="31">
        <v>740</v>
      </c>
      <c r="C99" s="53">
        <v>2.90676E-3</v>
      </c>
      <c r="D99" s="54">
        <v>2.95875E-3</v>
      </c>
      <c r="E99" s="60">
        <v>1.2391653727378382</v>
      </c>
      <c r="F99" s="55">
        <v>3.451145996E-3</v>
      </c>
      <c r="J99" s="40">
        <v>740</v>
      </c>
      <c r="K99" s="41"/>
      <c r="L99" s="29">
        <v>5.3528544508736231E-2</v>
      </c>
      <c r="P99" s="15">
        <v>740</v>
      </c>
      <c r="Q99" s="16">
        <v>6.9999999999999999E-4</v>
      </c>
      <c r="R99" s="16">
        <v>2.0000000000000001E-4</v>
      </c>
      <c r="S99" s="16">
        <v>0</v>
      </c>
      <c r="T99" s="17">
        <v>0.42799999999999999</v>
      </c>
      <c r="U99" s="17">
        <v>0.27100000000000002</v>
      </c>
      <c r="W99" s="1">
        <f t="shared" si="45"/>
        <v>3.7469981156115362E-5</v>
      </c>
      <c r="X99" s="1">
        <f t="shared" si="46"/>
        <v>1.4937601214162519E-4</v>
      </c>
      <c r="Y99" s="1">
        <f t="shared" si="47"/>
        <v>1.0705708901747247E-5</v>
      </c>
      <c r="Z99" s="1">
        <f t="shared" si="48"/>
        <v>4.9044695954902838E-5</v>
      </c>
      <c r="AA99" s="1">
        <f t="shared" si="49"/>
        <v>0</v>
      </c>
      <c r="AB99" s="1">
        <f t="shared" si="50"/>
        <v>0</v>
      </c>
      <c r="AC99" s="1">
        <f t="shared" si="51"/>
        <v>1.6037151934817374E-5</v>
      </c>
      <c r="AD99" s="1">
        <f t="shared" si="52"/>
        <v>6.3041716248594189E-5</v>
      </c>
      <c r="AE99" s="1">
        <f t="shared" si="53"/>
        <v>4.582043409947822E-6</v>
      </c>
      <c r="AF99" s="1">
        <f t="shared" si="54"/>
        <v>2.0634643089489859E-5</v>
      </c>
      <c r="AG99" s="1">
        <f t="shared" si="55"/>
        <v>0</v>
      </c>
      <c r="AH99" s="1">
        <f t="shared" si="56"/>
        <v>0</v>
      </c>
      <c r="AI99" s="1">
        <f t="shared" si="57"/>
        <v>1.0154364893307264E-5</v>
      </c>
      <c r="AJ99" s="1">
        <f t="shared" si="58"/>
        <v>3.9756785520113057E-5</v>
      </c>
      <c r="AK99" s="1">
        <f t="shared" si="59"/>
        <v>2.9012471123735043E-6</v>
      </c>
      <c r="AL99" s="1">
        <f t="shared" si="60"/>
        <v>1.300146709567172E-5</v>
      </c>
      <c r="AM99" s="1">
        <f t="shared" si="61"/>
        <v>0</v>
      </c>
      <c r="AN99" s="1">
        <f t="shared" si="62"/>
        <v>0</v>
      </c>
    </row>
    <row r="100" spans="2:40" x14ac:dyDescent="0.2">
      <c r="B100" s="31">
        <v>745</v>
      </c>
      <c r="C100" s="53">
        <v>2.484469E-3</v>
      </c>
      <c r="D100" s="54">
        <v>2.4660139999999999E-3</v>
      </c>
      <c r="E100" s="60">
        <v>1.0172053478333056</v>
      </c>
      <c r="F100" s="55">
        <v>2.8982197270000002E-3</v>
      </c>
      <c r="J100" s="40">
        <v>745</v>
      </c>
      <c r="K100" s="41"/>
      <c r="L100" s="29">
        <v>4.4560847401069442E-2</v>
      </c>
      <c r="P100" s="15">
        <v>745</v>
      </c>
      <c r="Q100" s="16">
        <v>5.0000000000000001E-4</v>
      </c>
      <c r="R100" s="16">
        <v>2.0000000000000001E-4</v>
      </c>
      <c r="S100" s="16">
        <v>0</v>
      </c>
      <c r="T100" s="17">
        <v>0.41199999999999998</v>
      </c>
      <c r="U100" s="17">
        <v>0.25800000000000001</v>
      </c>
      <c r="W100" s="1">
        <f t="shared" si="45"/>
        <v>2.228042370053472E-5</v>
      </c>
      <c r="X100" s="1">
        <f t="shared" si="46"/>
        <v>8.3301332405998662E-5</v>
      </c>
      <c r="Y100" s="1">
        <f t="shared" si="47"/>
        <v>8.9121694802138888E-6</v>
      </c>
      <c r="Z100" s="1">
        <f t="shared" si="48"/>
        <v>3.1480514752088682E-5</v>
      </c>
      <c r="AA100" s="1">
        <f t="shared" si="49"/>
        <v>0</v>
      </c>
      <c r="AB100" s="1">
        <f t="shared" si="50"/>
        <v>0</v>
      </c>
      <c r="AC100" s="1">
        <f t="shared" si="51"/>
        <v>9.1795345646203046E-6</v>
      </c>
      <c r="AD100" s="1">
        <f t="shared" si="52"/>
        <v>3.3878544580796863E-5</v>
      </c>
      <c r="AE100" s="1">
        <f t="shared" si="53"/>
        <v>3.671813825848122E-6</v>
      </c>
      <c r="AF100" s="1">
        <f t="shared" si="54"/>
        <v>1.2822770621035671E-5</v>
      </c>
      <c r="AG100" s="1">
        <f t="shared" si="55"/>
        <v>0</v>
      </c>
      <c r="AH100" s="1">
        <f t="shared" si="56"/>
        <v>0</v>
      </c>
      <c r="AI100" s="1">
        <f t="shared" si="57"/>
        <v>5.7483493147379576E-6</v>
      </c>
      <c r="AJ100" s="1">
        <f t="shared" si="58"/>
        <v>2.1077739663427727E-5</v>
      </c>
      <c r="AK100" s="1">
        <f t="shared" si="59"/>
        <v>2.2993397258951835E-6</v>
      </c>
      <c r="AL100" s="1">
        <f t="shared" si="60"/>
        <v>7.9839714402655718E-6</v>
      </c>
      <c r="AM100" s="1">
        <f t="shared" si="61"/>
        <v>0</v>
      </c>
      <c r="AN100" s="1">
        <f t="shared" si="62"/>
        <v>0</v>
      </c>
    </row>
    <row r="101" spans="2:40" x14ac:dyDescent="0.2">
      <c r="B101" s="31">
        <v>750</v>
      </c>
      <c r="C101" s="53">
        <v>2.0964059999999999E-3</v>
      </c>
      <c r="D101" s="54">
        <v>2.0538100000000001E-3</v>
      </c>
      <c r="E101" s="60">
        <v>0.82733514029553379</v>
      </c>
      <c r="F101" s="55">
        <v>2.4396755370000001E-3</v>
      </c>
      <c r="J101" s="40">
        <v>750</v>
      </c>
      <c r="K101" s="41"/>
      <c r="L101" s="29">
        <v>3.6800364206215824E-2</v>
      </c>
      <c r="P101" s="15">
        <v>750</v>
      </c>
      <c r="Q101" s="16">
        <v>2.9999999999999997E-4</v>
      </c>
      <c r="R101" s="16">
        <v>1E-4</v>
      </c>
      <c r="S101" s="16">
        <v>0</v>
      </c>
      <c r="T101" s="17">
        <v>0.39600000000000002</v>
      </c>
      <c r="U101" s="17">
        <v>0.24299999999999999</v>
      </c>
      <c r="W101" s="1">
        <f t="shared" si="45"/>
        <v>1.1040109261864746E-5</v>
      </c>
      <c r="X101" s="1">
        <f t="shared" si="46"/>
        <v>4.2967804644773497E-5</v>
      </c>
      <c r="Y101" s="1">
        <f t="shared" si="47"/>
        <v>3.6800364206215827E-6</v>
      </c>
      <c r="Z101" s="1">
        <f t="shared" si="48"/>
        <v>1.6883856796609776E-5</v>
      </c>
      <c r="AA101" s="1">
        <f t="shared" si="49"/>
        <v>0</v>
      </c>
      <c r="AB101" s="1">
        <f t="shared" si="50"/>
        <v>0</v>
      </c>
      <c r="AC101" s="1">
        <f t="shared" si="51"/>
        <v>4.3718832676984396E-6</v>
      </c>
      <c r="AD101" s="1">
        <f t="shared" si="52"/>
        <v>1.6707900009528077E-5</v>
      </c>
      <c r="AE101" s="1">
        <f t="shared" si="53"/>
        <v>1.4572944225661468E-6</v>
      </c>
      <c r="AF101" s="1">
        <f t="shared" si="54"/>
        <v>6.532331976556355E-6</v>
      </c>
      <c r="AG101" s="1">
        <f t="shared" si="55"/>
        <v>0</v>
      </c>
      <c r="AH101" s="1">
        <f t="shared" si="56"/>
        <v>0</v>
      </c>
      <c r="AI101" s="1">
        <f t="shared" si="57"/>
        <v>2.6827465506331332E-6</v>
      </c>
      <c r="AJ101" s="1">
        <f t="shared" si="58"/>
        <v>1.0118458367387617E-5</v>
      </c>
      <c r="AK101" s="1">
        <f t="shared" si="59"/>
        <v>8.9424885021104463E-7</v>
      </c>
      <c r="AL101" s="1">
        <f t="shared" si="60"/>
        <v>3.9414181209300029E-6</v>
      </c>
      <c r="AM101" s="1">
        <f t="shared" si="61"/>
        <v>0</v>
      </c>
      <c r="AN101" s="1">
        <f t="shared" si="62"/>
        <v>0</v>
      </c>
    </row>
    <row r="102" spans="2:40" x14ac:dyDescent="0.2">
      <c r="B102" s="31">
        <v>755</v>
      </c>
      <c r="C102" s="53">
        <v>1.763789E-3</v>
      </c>
      <c r="D102" s="54">
        <v>1.7128460000000001E-3</v>
      </c>
      <c r="E102" s="60">
        <v>0.69086821185455749</v>
      </c>
      <c r="F102" s="55">
        <v>2.0506665039999998E-3</v>
      </c>
      <c r="J102" s="40">
        <v>755</v>
      </c>
      <c r="K102" s="41"/>
      <c r="L102" s="29">
        <v>3.0735062980223278E-2</v>
      </c>
      <c r="P102" s="15">
        <v>755</v>
      </c>
      <c r="Q102" s="16">
        <v>2.0000000000000001E-4</v>
      </c>
      <c r="R102" s="16">
        <v>1E-4</v>
      </c>
      <c r="S102" s="16">
        <v>0</v>
      </c>
      <c r="T102" s="17">
        <v>0.376</v>
      </c>
      <c r="U102" s="17">
        <v>0.222</v>
      </c>
      <c r="W102" s="1">
        <f t="shared" si="45"/>
        <v>6.1470125960446557E-6</v>
      </c>
      <c r="X102" s="1">
        <f t="shared" si="46"/>
        <v>2.833541369925765E-5</v>
      </c>
      <c r="Y102" s="1">
        <f t="shared" si="47"/>
        <v>3.0735062980223279E-6</v>
      </c>
      <c r="Z102" s="1">
        <f t="shared" si="48"/>
        <v>1.4167706849628825E-5</v>
      </c>
      <c r="AA102" s="1">
        <f t="shared" si="49"/>
        <v>0</v>
      </c>
      <c r="AB102" s="1">
        <f t="shared" si="50"/>
        <v>0</v>
      </c>
      <c r="AC102" s="1">
        <f t="shared" si="51"/>
        <v>2.3112767361127906E-6</v>
      </c>
      <c r="AD102" s="1">
        <f t="shared" si="52"/>
        <v>1.0303982731273937E-5</v>
      </c>
      <c r="AE102" s="1">
        <f t="shared" si="53"/>
        <v>1.1556383680563953E-6</v>
      </c>
      <c r="AF102" s="1">
        <f t="shared" si="54"/>
        <v>5.1519913656369687E-6</v>
      </c>
      <c r="AG102" s="1">
        <f t="shared" si="55"/>
        <v>0</v>
      </c>
      <c r="AH102" s="1">
        <f t="shared" si="56"/>
        <v>0</v>
      </c>
      <c r="AI102" s="1">
        <f t="shared" si="57"/>
        <v>1.3646367963219135E-6</v>
      </c>
      <c r="AJ102" s="1">
        <f t="shared" si="58"/>
        <v>6.1089114903071545E-6</v>
      </c>
      <c r="AK102" s="1">
        <f t="shared" si="59"/>
        <v>6.8231839816095674E-7</v>
      </c>
      <c r="AL102" s="1">
        <f t="shared" si="60"/>
        <v>3.0544557451535773E-6</v>
      </c>
      <c r="AM102" s="1">
        <f t="shared" si="61"/>
        <v>0</v>
      </c>
      <c r="AN102" s="1">
        <f t="shared" si="62"/>
        <v>0</v>
      </c>
    </row>
    <row r="103" spans="2:40" ht="13.5" thickBot="1" x14ac:dyDescent="0.25">
      <c r="B103" s="33">
        <v>760</v>
      </c>
      <c r="C103" s="56">
        <v>1.4982260000000001E-3</v>
      </c>
      <c r="D103" s="57">
        <v>1.4424520000000001E-3</v>
      </c>
      <c r="E103" s="61">
        <v>0.58350531462726218</v>
      </c>
      <c r="F103" s="58">
        <v>1.73214502E-3</v>
      </c>
      <c r="J103" s="42">
        <v>760</v>
      </c>
      <c r="K103" s="43"/>
      <c r="L103" s="30">
        <v>2.593576441829203E-2</v>
      </c>
      <c r="P103" s="15">
        <v>760</v>
      </c>
      <c r="Q103" s="16">
        <v>2.0000000000000001E-4</v>
      </c>
      <c r="R103" s="16">
        <v>1E-4</v>
      </c>
      <c r="S103" s="16">
        <v>0</v>
      </c>
      <c r="T103" s="17">
        <v>0.34899999999999998</v>
      </c>
      <c r="U103" s="17">
        <v>0.20799999999999999</v>
      </c>
      <c r="W103" s="1">
        <f t="shared" si="45"/>
        <v>5.1871528836584058E-6</v>
      </c>
      <c r="X103" s="19">
        <f>SUM(X27:X102)</f>
        <v>69.655569038362486</v>
      </c>
      <c r="Y103" s="1">
        <f t="shared" si="47"/>
        <v>2.5935764418292029E-6</v>
      </c>
      <c r="Z103" s="19">
        <f>SUM(Z27:Z102)</f>
        <v>64.274482221522561</v>
      </c>
      <c r="AA103" s="1">
        <f t="shared" si="49"/>
        <v>0</v>
      </c>
      <c r="AB103" s="19">
        <f>SUM(AB27:AB102)</f>
        <v>38.860532165898618</v>
      </c>
      <c r="AC103" s="1">
        <f t="shared" si="51"/>
        <v>1.8103163563967836E-6</v>
      </c>
      <c r="AD103" s="19">
        <f>SUM(AD27:AD102)</f>
        <v>10.140164047546053</v>
      </c>
      <c r="AE103" s="1">
        <f t="shared" si="53"/>
        <v>9.0515817819839179E-7</v>
      </c>
      <c r="AF103" s="19">
        <f>SUM(AF27:AF102)</f>
        <v>4.7125857019976545</v>
      </c>
      <c r="AG103" s="1">
        <f t="shared" si="55"/>
        <v>0</v>
      </c>
      <c r="AH103" s="19">
        <f>SUM(AH27:AH102)</f>
        <v>0.65484919642507122</v>
      </c>
      <c r="AI103" s="1">
        <f t="shared" si="57"/>
        <v>1.0789277998009483E-6</v>
      </c>
      <c r="AJ103" s="19">
        <f>SUM(AJ27:AJ102)</f>
        <v>3.4719179329268637</v>
      </c>
      <c r="AK103" s="1">
        <f t="shared" si="59"/>
        <v>5.3946389990047416E-7</v>
      </c>
      <c r="AL103" s="19">
        <f>SUM(AL27:AL102)</f>
        <v>2.046405325932863</v>
      </c>
      <c r="AM103" s="1">
        <f t="shared" si="61"/>
        <v>0</v>
      </c>
      <c r="AN103" s="19">
        <f>SUM(AN27:AN102)</f>
        <v>0.78602245552946903</v>
      </c>
    </row>
  </sheetData>
  <sheetProtection algorithmName="SHA-512" hashValue="x3gKB1Q5/1r5woQCFqpUtN8MKu+VfkKFw6PnPcK9FskFEi8aCkouPNhrxzgHtWSGgGHLCtmZU0k0hOiLQ9IGFg==" saltValue="z3Xnr4WSybmOHiLd4jhajw==" spinCount="100000" sheet="1" objects="1" scenarios="1"/>
  <mergeCells count="81">
    <mergeCell ref="J49:K49"/>
    <mergeCell ref="J38:K38"/>
    <mergeCell ref="J86:K86"/>
    <mergeCell ref="J41:K41"/>
    <mergeCell ref="J42:K42"/>
    <mergeCell ref="J43:K43"/>
    <mergeCell ref="J44:K44"/>
    <mergeCell ref="J45:K45"/>
    <mergeCell ref="J46:K46"/>
    <mergeCell ref="J47:K47"/>
    <mergeCell ref="J48:K48"/>
    <mergeCell ref="J61:K61"/>
    <mergeCell ref="J50:K50"/>
    <mergeCell ref="J51:K51"/>
    <mergeCell ref="J100:K100"/>
    <mergeCell ref="J99:K99"/>
    <mergeCell ref="J98:K98"/>
    <mergeCell ref="J91:K91"/>
    <mergeCell ref="J90:K90"/>
    <mergeCell ref="J89:K89"/>
    <mergeCell ref="J88:K88"/>
    <mergeCell ref="J87:K87"/>
    <mergeCell ref="P22:S22"/>
    <mergeCell ref="J84:K84"/>
    <mergeCell ref="J83:K83"/>
    <mergeCell ref="J82:K82"/>
    <mergeCell ref="J81:K81"/>
    <mergeCell ref="J80:K80"/>
    <mergeCell ref="J37:K37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9:K39"/>
    <mergeCell ref="J40:K40"/>
    <mergeCell ref="J35:K35"/>
    <mergeCell ref="J36:K36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78:K78"/>
    <mergeCell ref="J79:K79"/>
    <mergeCell ref="J73:K73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25:L25"/>
    <mergeCell ref="B25:F25"/>
    <mergeCell ref="J101:K101"/>
    <mergeCell ref="J102:K102"/>
    <mergeCell ref="J103:K103"/>
    <mergeCell ref="J92:K92"/>
    <mergeCell ref="J93:K93"/>
    <mergeCell ref="J94:K94"/>
    <mergeCell ref="J95:K95"/>
    <mergeCell ref="J96:K96"/>
    <mergeCell ref="J97:K97"/>
    <mergeCell ref="J85:K85"/>
    <mergeCell ref="J74:K74"/>
    <mergeCell ref="J75:K75"/>
    <mergeCell ref="J76:K76"/>
    <mergeCell ref="J77:K77"/>
  </mergeCells>
  <conditionalFormatting sqref="L27:L103">
    <cfRule type="cellIs" dxfId="0" priority="1" operator="lessThan">
      <formula>1000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BA207-F6DB-BE4C-860D-2BFB51A36912}">
  <dimension ref="A22:AE103"/>
  <sheetViews>
    <sheetView workbookViewId="0">
      <selection activeCell="D23" sqref="D23"/>
    </sheetView>
  </sheetViews>
  <sheetFormatPr defaultColWidth="11" defaultRowHeight="16.5" x14ac:dyDescent="0.3"/>
  <cols>
    <col min="1" max="16384" width="11" style="49"/>
  </cols>
  <sheetData>
    <row r="22" spans="1:31" x14ac:dyDescent="0.3">
      <c r="A22" s="49" t="s">
        <v>40</v>
      </c>
    </row>
    <row r="26" spans="1:31" x14ac:dyDescent="0.3">
      <c r="B26" s="49" t="s">
        <v>0</v>
      </c>
      <c r="C26" s="49" t="s">
        <v>1</v>
      </c>
      <c r="D26" s="49" t="s">
        <v>2</v>
      </c>
      <c r="E26" s="49" t="s">
        <v>50</v>
      </c>
      <c r="F26" s="49" t="s">
        <v>51</v>
      </c>
      <c r="H26" s="49" t="s">
        <v>27</v>
      </c>
      <c r="I26" s="49" t="s">
        <v>9</v>
      </c>
      <c r="J26" s="49" t="s">
        <v>28</v>
      </c>
      <c r="K26" s="49" t="s">
        <v>9</v>
      </c>
      <c r="L26" s="49" t="s">
        <v>29</v>
      </c>
      <c r="M26" s="49" t="s">
        <v>9</v>
      </c>
      <c r="N26" s="49" t="s">
        <v>30</v>
      </c>
      <c r="O26" s="49" t="s">
        <v>9</v>
      </c>
      <c r="P26" s="49" t="s">
        <v>31</v>
      </c>
      <c r="Q26" s="49" t="s">
        <v>9</v>
      </c>
      <c r="R26" s="49" t="s">
        <v>32</v>
      </c>
      <c r="S26" s="49" t="s">
        <v>9</v>
      </c>
      <c r="T26" s="49" t="s">
        <v>33</v>
      </c>
      <c r="U26" s="49" t="s">
        <v>9</v>
      </c>
      <c r="V26" s="49" t="s">
        <v>35</v>
      </c>
      <c r="W26" s="49" t="s">
        <v>9</v>
      </c>
      <c r="X26" s="49" t="s">
        <v>34</v>
      </c>
      <c r="Y26" s="49" t="s">
        <v>9</v>
      </c>
    </row>
    <row r="27" spans="1:31" x14ac:dyDescent="0.3">
      <c r="A27" s="49">
        <v>380</v>
      </c>
      <c r="B27" s="49">
        <v>1.4E-3</v>
      </c>
      <c r="C27" s="49">
        <v>0</v>
      </c>
      <c r="D27" s="49">
        <v>6.4999999999999997E-3</v>
      </c>
      <c r="E27" s="49">
        <v>2.5999999999999999E-2</v>
      </c>
      <c r="F27" s="49">
        <v>2.1000000000000001E-2</v>
      </c>
      <c r="H27" s="49">
        <v>7.4987468060921666E-7</v>
      </c>
      <c r="I27" s="49">
        <v>1.0590829347887852E-5</v>
      </c>
      <c r="J27" s="49">
        <v>0</v>
      </c>
      <c r="K27" s="49">
        <v>3.9618830210749138E-7</v>
      </c>
      <c r="L27" s="49">
        <v>3.48156101711422E-6</v>
      </c>
      <c r="M27" s="49">
        <v>5.030367426407215E-5</v>
      </c>
      <c r="N27" s="49">
        <v>1.9496741695839633E-8</v>
      </c>
      <c r="O27" s="49">
        <v>2.5792927775235457E-7</v>
      </c>
      <c r="P27" s="49">
        <v>0</v>
      </c>
      <c r="Q27" s="49">
        <v>9.5085192505797948E-9</v>
      </c>
      <c r="R27" s="49">
        <v>9.0520586444969715E-8</v>
      </c>
      <c r="S27" s="49">
        <v>1.2246959874233027E-6</v>
      </c>
      <c r="T27" s="49">
        <v>1.5747368292793551E-8</v>
      </c>
      <c r="U27" s="49">
        <v>2.2240741630564494E-7</v>
      </c>
      <c r="V27" s="49">
        <v>0</v>
      </c>
      <c r="W27" s="49">
        <v>8.3199543442573207E-9</v>
      </c>
      <c r="X27" s="49">
        <v>7.3112781359398621E-8</v>
      </c>
      <c r="Y27" s="49">
        <v>1.0563771595455151E-6</v>
      </c>
      <c r="AA27" s="49" t="s">
        <v>13</v>
      </c>
      <c r="AB27" s="49">
        <v>32.557921925549287</v>
      </c>
      <c r="AD27" s="49" t="s">
        <v>11</v>
      </c>
      <c r="AE27" s="49">
        <v>68.536715671217721</v>
      </c>
    </row>
    <row r="28" spans="1:31" x14ac:dyDescent="0.3">
      <c r="A28" s="49">
        <v>385</v>
      </c>
      <c r="B28" s="49">
        <v>2.2000000000000001E-3</v>
      </c>
      <c r="C28" s="49">
        <v>1E-4</v>
      </c>
      <c r="D28" s="49">
        <v>1.0500000000000001E-2</v>
      </c>
      <c r="E28" s="49">
        <v>2.4E-2</v>
      </c>
      <c r="F28" s="49">
        <v>2.1000000000000001E-2</v>
      </c>
      <c r="H28" s="49">
        <v>3.4864570585459245E-6</v>
      </c>
      <c r="I28" s="49">
        <v>5.6710014449701493E-6</v>
      </c>
      <c r="J28" s="49">
        <v>1.5847532084299656E-7</v>
      </c>
      <c r="K28" s="49">
        <v>3.2368494016952324E-7</v>
      </c>
      <c r="L28" s="49">
        <v>1.6639908688514639E-5</v>
      </c>
      <c r="M28" s="49">
        <v>2.7026595971755001E-5</v>
      </c>
      <c r="N28" s="49">
        <v>8.3674969405102182E-8</v>
      </c>
      <c r="O28" s="49">
        <v>1.3914917588067823E-7</v>
      </c>
      <c r="P28" s="49">
        <v>3.8034077002319178E-9</v>
      </c>
      <c r="Q28" s="49">
        <v>7.8409419260065272E-9</v>
      </c>
      <c r="R28" s="49">
        <v>3.9935780852435134E-7</v>
      </c>
      <c r="S28" s="49">
        <v>6.6321147907165156E-7</v>
      </c>
      <c r="T28" s="49">
        <v>7.3215598229464424E-8</v>
      </c>
      <c r="U28" s="49">
        <v>1.221361715457678E-7</v>
      </c>
      <c r="V28" s="49">
        <v>3.3279817377029279E-9</v>
      </c>
      <c r="W28" s="49">
        <v>6.8698871054979569E-9</v>
      </c>
      <c r="X28" s="49">
        <v>3.4943808245880743E-7</v>
      </c>
      <c r="Y28" s="49">
        <v>5.8213169115638661E-7</v>
      </c>
      <c r="AA28" s="49" t="s">
        <v>14</v>
      </c>
      <c r="AB28" s="49">
        <v>54.972806428570863</v>
      </c>
      <c r="AD28" s="49" t="s">
        <v>10</v>
      </c>
      <c r="AE28" s="49">
        <v>64.238033022226759</v>
      </c>
    </row>
    <row r="29" spans="1:31" x14ac:dyDescent="0.3">
      <c r="A29" s="49">
        <v>390</v>
      </c>
      <c r="B29" s="49">
        <v>4.1999999999999997E-3</v>
      </c>
      <c r="C29" s="49">
        <v>1E-4</v>
      </c>
      <c r="D29" s="49">
        <v>2.01E-2</v>
      </c>
      <c r="E29" s="49">
        <v>2.3E-2</v>
      </c>
      <c r="F29" s="49">
        <v>0.02</v>
      </c>
      <c r="H29" s="49">
        <v>-1.2180564805578649E-6</v>
      </c>
      <c r="I29" s="49">
        <v>-1.0086933965801766E-5</v>
      </c>
      <c r="J29" s="49">
        <v>-2.9001344775187265E-8</v>
      </c>
      <c r="K29" s="49">
        <v>-2.5781369784341825E-7</v>
      </c>
      <c r="L29" s="49">
        <v>-5.8292702998126394E-6</v>
      </c>
      <c r="M29" s="49">
        <v>-4.8114346548418075E-5</v>
      </c>
      <c r="N29" s="49">
        <v>-2.8015299052830893E-8</v>
      </c>
      <c r="O29" s="49">
        <v>-2.3904127397784772E-7</v>
      </c>
      <c r="P29" s="49">
        <v>-6.6703092982930707E-10</v>
      </c>
      <c r="Q29" s="49">
        <v>-6.1150253863040698E-9</v>
      </c>
      <c r="R29" s="49">
        <v>-1.340732168956907E-7</v>
      </c>
      <c r="S29" s="49">
        <v>-1.140171141412502E-6</v>
      </c>
      <c r="T29" s="49">
        <v>-2.43611296111573E-8</v>
      </c>
      <c r="U29" s="49">
        <v>-1.9469688655162819E-7</v>
      </c>
      <c r="V29" s="49">
        <v>-5.8002689550374527E-10</v>
      </c>
      <c r="W29" s="49">
        <v>-4.9709636209629159E-9</v>
      </c>
      <c r="X29" s="49">
        <v>-1.1658540599625279E-7</v>
      </c>
      <c r="Y29" s="49">
        <v>-9.2874576016947507E-7</v>
      </c>
      <c r="AA29" s="49" t="s">
        <v>15</v>
      </c>
      <c r="AB29" s="49">
        <v>32.64773483703793</v>
      </c>
      <c r="AD29" s="49" t="s">
        <v>12</v>
      </c>
      <c r="AE29" s="49">
        <v>33.461483097189692</v>
      </c>
    </row>
    <row r="30" spans="1:31" x14ac:dyDescent="0.3">
      <c r="A30" s="49">
        <v>395</v>
      </c>
      <c r="B30" s="49">
        <v>7.6E-3</v>
      </c>
      <c r="C30" s="49">
        <v>2.0000000000000001E-4</v>
      </c>
      <c r="D30" s="49">
        <v>3.6200000000000003E-2</v>
      </c>
      <c r="E30" s="49">
        <v>2.4E-2</v>
      </c>
      <c r="F30" s="49">
        <v>1.9E-2</v>
      </c>
      <c r="H30" s="49">
        <v>-2.8167171057628414E-6</v>
      </c>
      <c r="I30" s="49">
        <v>-2.3169848155800724E-5</v>
      </c>
      <c r="J30" s="49">
        <v>-7.4124134362180044E-8</v>
      </c>
      <c r="K30" s="49">
        <v>-6.3644475244792911E-7</v>
      </c>
      <c r="L30" s="49">
        <v>-1.3416468319554589E-5</v>
      </c>
      <c r="M30" s="49">
        <v>-1.1012123800697228E-4</v>
      </c>
      <c r="N30" s="49">
        <v>-6.7601210538308197E-8</v>
      </c>
      <c r="O30" s="49">
        <v>-5.2382024495643014E-7</v>
      </c>
      <c r="P30" s="49">
        <v>-1.778979224692321E-9</v>
      </c>
      <c r="Q30" s="49">
        <v>-1.437240522566534E-8</v>
      </c>
      <c r="R30" s="49">
        <v>-3.2199523966931012E-7</v>
      </c>
      <c r="S30" s="49">
        <v>-2.489749577751163E-6</v>
      </c>
      <c r="T30" s="49">
        <v>-5.3517625009493988E-8</v>
      </c>
      <c r="U30" s="49">
        <v>-4.5635517035160739E-7</v>
      </c>
      <c r="V30" s="49">
        <v>-1.4083585528814208E-9</v>
      </c>
      <c r="W30" s="49">
        <v>-1.2543584713053131E-8</v>
      </c>
      <c r="X30" s="49">
        <v>-2.549128980715372E-7</v>
      </c>
      <c r="Y30" s="49">
        <v>-2.1688835893405591E-6</v>
      </c>
      <c r="AD30" s="49" t="s">
        <v>3</v>
      </c>
      <c r="AE30" s="49">
        <v>10.119930896603451</v>
      </c>
    </row>
    <row r="31" spans="1:31" x14ac:dyDescent="0.3">
      <c r="A31" s="49">
        <v>400</v>
      </c>
      <c r="B31" s="49">
        <v>1.43E-2</v>
      </c>
      <c r="C31" s="49">
        <v>4.0000000000000002E-4</v>
      </c>
      <c r="D31" s="49">
        <v>6.7900000000000002E-2</v>
      </c>
      <c r="E31" s="49">
        <v>2.1999999999999999E-2</v>
      </c>
      <c r="F31" s="49">
        <v>0.02</v>
      </c>
      <c r="H31" s="49">
        <v>-6.451222156557449E-6</v>
      </c>
      <c r="I31" s="49">
        <v>2.7575098256875875E-5</v>
      </c>
      <c r="J31" s="49">
        <v>-1.8045376661699159E-7</v>
      </c>
      <c r="K31" s="49">
        <v>6.7911955711966319E-7</v>
      </c>
      <c r="L31" s="49">
        <v>-3.0632026883234321E-5</v>
      </c>
      <c r="M31" s="49">
        <v>1.3100991262119435E-4</v>
      </c>
      <c r="N31" s="49">
        <v>-1.4192688744426387E-7</v>
      </c>
      <c r="O31" s="49">
        <v>5.6294900800299971E-7</v>
      </c>
      <c r="P31" s="49">
        <v>-3.9699828655738146E-9</v>
      </c>
      <c r="Q31" s="49">
        <v>1.3810376282970447E-8</v>
      </c>
      <c r="R31" s="49">
        <v>-6.7390459143115507E-7</v>
      </c>
      <c r="S31" s="49">
        <v>2.6746280978369955E-6</v>
      </c>
      <c r="T31" s="49">
        <v>-1.2902444313114899E-7</v>
      </c>
      <c r="U31" s="49">
        <v>5.0779881148924788E-7</v>
      </c>
      <c r="V31" s="49">
        <v>-3.6090753323398319E-9</v>
      </c>
      <c r="W31" s="49">
        <v>1.2452137168731119E-8</v>
      </c>
      <c r="X31" s="49">
        <v>-6.126405376646864E-7</v>
      </c>
      <c r="Y31" s="49">
        <v>2.412608272594606E-6</v>
      </c>
      <c r="AA31" s="49" t="s">
        <v>16</v>
      </c>
      <c r="AB31" s="49">
        <v>20.768679412783271</v>
      </c>
      <c r="AD31" s="49" t="s">
        <v>4</v>
      </c>
      <c r="AE31" s="49">
        <v>4.7119268983049416</v>
      </c>
    </row>
    <row r="32" spans="1:31" x14ac:dyDescent="0.3">
      <c r="A32" s="49">
        <v>405</v>
      </c>
      <c r="B32" s="49">
        <v>2.3199999999999998E-2</v>
      </c>
      <c r="C32" s="49">
        <v>5.9999999999999995E-4</v>
      </c>
      <c r="D32" s="49">
        <v>0.11020000000000001</v>
      </c>
      <c r="E32" s="49">
        <v>2.1000000000000001E-2</v>
      </c>
      <c r="F32" s="49">
        <v>1.9E-2</v>
      </c>
      <c r="H32" s="49">
        <v>1.7481261459307798E-5</v>
      </c>
      <c r="I32" s="49">
        <v>3.3927360517323907E-4</v>
      </c>
      <c r="J32" s="49">
        <v>4.5210158946485684E-7</v>
      </c>
      <c r="K32" s="49">
        <v>9.2839216019371658E-6</v>
      </c>
      <c r="L32" s="49">
        <v>8.3035991931712055E-5</v>
      </c>
      <c r="M32" s="49">
        <v>1.6168155349161467E-3</v>
      </c>
      <c r="N32" s="49">
        <v>3.6710649064546376E-7</v>
      </c>
      <c r="O32" s="49">
        <v>7.1247457086380207E-6</v>
      </c>
      <c r="P32" s="49">
        <v>9.4941333787619939E-9</v>
      </c>
      <c r="Q32" s="49">
        <v>1.9496235364068048E-7</v>
      </c>
      <c r="R32" s="49">
        <v>1.7437558305659533E-6</v>
      </c>
      <c r="S32" s="49">
        <v>3.3953126233239084E-5</v>
      </c>
      <c r="T32" s="49">
        <v>3.3214396772684813E-7</v>
      </c>
      <c r="U32" s="49">
        <v>6.4461984982915424E-6</v>
      </c>
      <c r="V32" s="49">
        <v>8.5899301998322796E-9</v>
      </c>
      <c r="W32" s="49">
        <v>1.7639451043680614E-7</v>
      </c>
      <c r="X32" s="49">
        <v>1.5776838467025289E-6</v>
      </c>
      <c r="Y32" s="49">
        <v>3.0719495163406787E-5</v>
      </c>
      <c r="AA32" s="49" t="s">
        <v>17</v>
      </c>
      <c r="AB32" s="49">
        <v>26.161628270780341</v>
      </c>
      <c r="AD32" s="49" t="s">
        <v>5</v>
      </c>
      <c r="AE32" s="49">
        <v>0.55721746350106183</v>
      </c>
    </row>
    <row r="33" spans="1:31" x14ac:dyDescent="0.3">
      <c r="A33" s="49">
        <v>410</v>
      </c>
      <c r="B33" s="49">
        <v>4.3499999999999997E-2</v>
      </c>
      <c r="C33" s="49">
        <v>1.1999999999999999E-3</v>
      </c>
      <c r="D33" s="49">
        <v>0.2074</v>
      </c>
      <c r="E33" s="49">
        <v>2.1000000000000001E-2</v>
      </c>
      <c r="F33" s="49">
        <v>1.9E-2</v>
      </c>
      <c r="H33" s="49">
        <v>1.1822818060998784E-4</v>
      </c>
      <c r="I33" s="49">
        <v>1.368763671925195E-3</v>
      </c>
      <c r="J33" s="49">
        <v>3.2614670513100094E-6</v>
      </c>
      <c r="K33" s="49">
        <v>3.8579248619003068E-5</v>
      </c>
      <c r="L33" s="49">
        <v>5.6369022203474665E-4</v>
      </c>
      <c r="M33" s="49">
        <v>6.544233837749284E-3</v>
      </c>
      <c r="N33" s="49">
        <v>2.4827917928097449E-6</v>
      </c>
      <c r="O33" s="49">
        <v>2.6597650669628643E-5</v>
      </c>
      <c r="P33" s="49">
        <v>6.8490808077510204E-8</v>
      </c>
      <c r="Q33" s="49">
        <v>7.4931305901760824E-7</v>
      </c>
      <c r="R33" s="49">
        <v>1.1837494662729681E-5</v>
      </c>
      <c r="S33" s="49">
        <v>1.2715889402741015E-4</v>
      </c>
      <c r="T33" s="49">
        <v>2.246335431589769E-6</v>
      </c>
      <c r="U33" s="49">
        <v>2.493331654617848E-5</v>
      </c>
      <c r="V33" s="49">
        <v>6.196787397489018E-8</v>
      </c>
      <c r="W33" s="49">
        <v>7.0258014277033011E-7</v>
      </c>
      <c r="X33" s="49">
        <v>1.0710114218660186E-5</v>
      </c>
      <c r="Y33" s="49">
        <v>1.1920543463457397E-4</v>
      </c>
      <c r="AA33" s="49" t="s">
        <v>18</v>
      </c>
      <c r="AB33" s="49">
        <v>8.5814300473989178</v>
      </c>
      <c r="AD33" s="49" t="s">
        <v>6</v>
      </c>
      <c r="AE33" s="49">
        <v>3.4517733329307645</v>
      </c>
    </row>
    <row r="34" spans="1:31" x14ac:dyDescent="0.3">
      <c r="A34" s="49">
        <v>415</v>
      </c>
      <c r="B34" s="49">
        <v>7.7600000000000002E-2</v>
      </c>
      <c r="C34" s="49">
        <v>2.2000000000000001E-3</v>
      </c>
      <c r="D34" s="49">
        <v>0.37130000000000002</v>
      </c>
      <c r="E34" s="49">
        <v>1.9E-2</v>
      </c>
      <c r="F34" s="49">
        <v>1.7999999999999999E-2</v>
      </c>
      <c r="H34" s="49">
        <v>4.2927728816009013E-4</v>
      </c>
      <c r="I34" s="49">
        <v>5.0304649118210754E-3</v>
      </c>
      <c r="J34" s="49">
        <v>1.2170232396291215E-5</v>
      </c>
      <c r="K34" s="49">
        <v>1.4820152418777715E-4</v>
      </c>
      <c r="L34" s="49">
        <v>2.0540033130649672E-3</v>
      </c>
      <c r="M34" s="49">
        <v>2.4144045514666142E-2</v>
      </c>
      <c r="N34" s="49">
        <v>8.1562684750417124E-6</v>
      </c>
      <c r="O34" s="49">
        <v>9.1621561633179575E-5</v>
      </c>
      <c r="P34" s="49">
        <v>2.3123441552953309E-7</v>
      </c>
      <c r="Q34" s="49">
        <v>2.6980530163707165E-6</v>
      </c>
      <c r="R34" s="49">
        <v>3.9026062948234375E-5</v>
      </c>
      <c r="S34" s="49">
        <v>4.3972782754665295E-4</v>
      </c>
      <c r="T34" s="49">
        <v>7.7269911868816223E-6</v>
      </c>
      <c r="U34" s="49">
        <v>9.0548368412779343E-5</v>
      </c>
      <c r="V34" s="49">
        <v>2.1906418313324187E-7</v>
      </c>
      <c r="W34" s="49">
        <v>2.6676274353799885E-6</v>
      </c>
      <c r="X34" s="49">
        <v>3.6972059635169406E-5</v>
      </c>
      <c r="Y34" s="49">
        <v>4.3459281926399055E-4</v>
      </c>
      <c r="AD34" s="49" t="s">
        <v>7</v>
      </c>
      <c r="AE34" s="49">
        <v>2.0457490708667749</v>
      </c>
    </row>
    <row r="35" spans="1:31" x14ac:dyDescent="0.3">
      <c r="A35" s="49">
        <v>420</v>
      </c>
      <c r="B35" s="49">
        <v>0.13439999999999999</v>
      </c>
      <c r="C35" s="49">
        <v>4.0000000000000001E-3</v>
      </c>
      <c r="D35" s="49">
        <v>0.64559999999999995</v>
      </c>
      <c r="E35" s="49">
        <v>1.7999999999999999E-2</v>
      </c>
      <c r="F35" s="49">
        <v>1.7999999999999999E-2</v>
      </c>
      <c r="H35" s="49">
        <v>1.5829086765683398E-3</v>
      </c>
      <c r="I35" s="49">
        <v>1.6734922193315353E-2</v>
      </c>
      <c r="J35" s="49">
        <v>4.7110377278819644E-5</v>
      </c>
      <c r="K35" s="49">
        <v>5.5202570420184369E-4</v>
      </c>
      <c r="L35" s="49">
        <v>7.6036148928014897E-3</v>
      </c>
      <c r="M35" s="49">
        <v>8.0821218966261529E-2</v>
      </c>
      <c r="N35" s="49">
        <v>2.8492356178230116E-5</v>
      </c>
      <c r="O35" s="49">
        <v>3.0122859947967636E-4</v>
      </c>
      <c r="P35" s="49">
        <v>8.4798679101875354E-7</v>
      </c>
      <c r="Q35" s="49">
        <v>9.9364626756331858E-6</v>
      </c>
      <c r="R35" s="49">
        <v>1.368650680704268E-4</v>
      </c>
      <c r="S35" s="49">
        <v>1.4547819413927075E-3</v>
      </c>
      <c r="T35" s="49">
        <v>2.8492356178230116E-5</v>
      </c>
      <c r="U35" s="49">
        <v>3.0122859947967636E-4</v>
      </c>
      <c r="V35" s="49">
        <v>8.4798679101875354E-7</v>
      </c>
      <c r="W35" s="49">
        <v>9.9364626756331858E-6</v>
      </c>
      <c r="X35" s="49">
        <v>1.368650680704268E-4</v>
      </c>
      <c r="Y35" s="49">
        <v>1.4547819413927075E-3</v>
      </c>
      <c r="AA35" s="49" t="s">
        <v>19</v>
      </c>
      <c r="AB35" s="49">
        <v>5.0150072905012255</v>
      </c>
      <c r="AD35" s="49" t="s">
        <v>8</v>
      </c>
      <c r="AE35" s="49">
        <v>0.68881441491023732</v>
      </c>
    </row>
    <row r="36" spans="1:31" x14ac:dyDescent="0.3">
      <c r="A36" s="49">
        <v>425</v>
      </c>
      <c r="B36" s="49">
        <v>0.21479999999999999</v>
      </c>
      <c r="C36" s="49">
        <v>7.3000000000000001E-3</v>
      </c>
      <c r="D36" s="49">
        <v>1.0390999999999999</v>
      </c>
      <c r="E36" s="49">
        <v>1.7999999999999999E-2</v>
      </c>
      <c r="F36" s="49">
        <v>1.7999999999999999E-2</v>
      </c>
      <c r="H36" s="49">
        <v>5.1110602007578016E-3</v>
      </c>
      <c r="I36" s="49">
        <v>4.5684177127666807E-2</v>
      </c>
      <c r="J36" s="49">
        <v>1.7369990440191784E-4</v>
      </c>
      <c r="K36" s="49">
        <v>1.778792588968721E-3</v>
      </c>
      <c r="L36" s="49">
        <v>2.4724872693703125E-2</v>
      </c>
      <c r="M36" s="49">
        <v>0.22241550435725926</v>
      </c>
      <c r="N36" s="49">
        <v>9.1999083613640423E-5</v>
      </c>
      <c r="O36" s="49">
        <v>7.8940866167223015E-4</v>
      </c>
      <c r="P36" s="49">
        <v>3.1265982792345206E-6</v>
      </c>
      <c r="Q36" s="49">
        <v>3.0673723773473049E-5</v>
      </c>
      <c r="R36" s="49">
        <v>4.4504770848665623E-4</v>
      </c>
      <c r="S36" s="49">
        <v>3.8428757558076651E-3</v>
      </c>
      <c r="T36" s="49">
        <v>9.1999083613640423E-5</v>
      </c>
      <c r="U36" s="49">
        <v>7.8940866167223015E-4</v>
      </c>
      <c r="V36" s="49">
        <v>3.1265982792345206E-6</v>
      </c>
      <c r="W36" s="49">
        <v>3.0673723773473049E-5</v>
      </c>
      <c r="X36" s="49">
        <v>4.4504770848665623E-4</v>
      </c>
      <c r="Y36" s="49">
        <v>3.8428757558076651E-3</v>
      </c>
      <c r="AA36" s="49" t="s">
        <v>20</v>
      </c>
      <c r="AB36" s="49">
        <v>1.4471231924887544</v>
      </c>
    </row>
    <row r="37" spans="1:31" x14ac:dyDescent="0.3">
      <c r="A37" s="49">
        <v>430</v>
      </c>
      <c r="B37" s="49">
        <v>0.28389999999999999</v>
      </c>
      <c r="C37" s="49">
        <v>1.1599999999999999E-2</v>
      </c>
      <c r="D37" s="49">
        <v>1.3855999999999999</v>
      </c>
      <c r="E37" s="49">
        <v>1.7000000000000001E-2</v>
      </c>
      <c r="F37" s="49">
        <v>1.7000000000000001E-2</v>
      </c>
      <c r="H37" s="49">
        <v>1.3162610650308921E-2</v>
      </c>
      <c r="I37" s="49">
        <v>0.10778732461883886</v>
      </c>
      <c r="J37" s="49">
        <v>5.3781713118557055E-4</v>
      </c>
      <c r="K37" s="49">
        <v>5.1740630906230373E-3</v>
      </c>
      <c r="L37" s="49">
        <v>6.4241329049200574E-2</v>
      </c>
      <c r="M37" s="49">
        <v>0.53056233371203343</v>
      </c>
      <c r="N37" s="49">
        <v>2.2376438105525166E-4</v>
      </c>
      <c r="O37" s="49">
        <v>1.8323845185202611E-3</v>
      </c>
      <c r="P37" s="49">
        <v>9.1428912301547003E-6</v>
      </c>
      <c r="Q37" s="49">
        <v>8.7959072540591646E-5</v>
      </c>
      <c r="R37" s="49">
        <v>1.0921025938364099E-3</v>
      </c>
      <c r="S37" s="49">
        <v>9.0195596731045703E-3</v>
      </c>
      <c r="T37" s="49">
        <v>2.2376438105525166E-4</v>
      </c>
      <c r="U37" s="49">
        <v>1.8323845185202611E-3</v>
      </c>
      <c r="V37" s="49">
        <v>9.1428912301547003E-6</v>
      </c>
      <c r="W37" s="49">
        <v>8.7959072540591646E-5</v>
      </c>
      <c r="X37" s="49">
        <v>1.0921025938364099E-3</v>
      </c>
      <c r="Y37" s="49">
        <v>9.0195596731045703E-3</v>
      </c>
    </row>
    <row r="38" spans="1:31" x14ac:dyDescent="0.3">
      <c r="A38" s="49">
        <v>435</v>
      </c>
      <c r="B38" s="49">
        <v>0.32850000000000001</v>
      </c>
      <c r="C38" s="49">
        <v>1.6799999999999999E-2</v>
      </c>
      <c r="D38" s="49">
        <v>1.623</v>
      </c>
      <c r="E38" s="49">
        <v>1.7000000000000001E-2</v>
      </c>
      <c r="F38" s="49">
        <v>1.7000000000000001E-2</v>
      </c>
      <c r="H38" s="49">
        <v>2.9952319197226625E-2</v>
      </c>
      <c r="I38" s="49">
        <v>0.23490220351401706</v>
      </c>
      <c r="J38" s="49">
        <v>1.5318081050636446E-3</v>
      </c>
      <c r="K38" s="49">
        <v>1.4396538140872895E-2</v>
      </c>
      <c r="L38" s="49">
        <v>0.14798360443561281</v>
      </c>
      <c r="M38" s="49">
        <v>1.1726388778293497</v>
      </c>
      <c r="N38" s="49">
        <v>5.0918942635285271E-4</v>
      </c>
      <c r="O38" s="49">
        <v>3.9933374597382904E-3</v>
      </c>
      <c r="P38" s="49">
        <v>2.6040737786081961E-5</v>
      </c>
      <c r="Q38" s="49">
        <v>2.4474114839483926E-4</v>
      </c>
      <c r="R38" s="49">
        <v>2.5157212754054179E-3</v>
      </c>
      <c r="S38" s="49">
        <v>1.9934860923098947E-2</v>
      </c>
      <c r="T38" s="49">
        <v>5.0918942635285271E-4</v>
      </c>
      <c r="U38" s="49">
        <v>3.9933374597382904E-3</v>
      </c>
      <c r="V38" s="49">
        <v>2.6040737786081961E-5</v>
      </c>
      <c r="W38" s="49">
        <v>2.4474114839483926E-4</v>
      </c>
      <c r="X38" s="49">
        <v>2.5157212754054179E-3</v>
      </c>
      <c r="Y38" s="49">
        <v>1.9934860923098947E-2</v>
      </c>
    </row>
    <row r="39" spans="1:31" x14ac:dyDescent="0.3">
      <c r="A39" s="49">
        <v>440</v>
      </c>
      <c r="B39" s="49">
        <v>0.3483</v>
      </c>
      <c r="C39" s="49">
        <v>2.3E-2</v>
      </c>
      <c r="D39" s="49">
        <v>1.7471000000000001</v>
      </c>
      <c r="E39" s="49">
        <v>1.7000000000000001E-2</v>
      </c>
      <c r="F39" s="49">
        <v>1.7000000000000001E-2</v>
      </c>
      <c r="H39" s="49">
        <v>6.4008562208380193E-2</v>
      </c>
      <c r="I39" s="49">
        <v>0.44094951324830295</v>
      </c>
      <c r="J39" s="49">
        <v>4.2268071512855136E-3</v>
      </c>
      <c r="K39" s="49">
        <v>3.4616594466191669E-2</v>
      </c>
      <c r="L39" s="49">
        <v>0.32107194669612704</v>
      </c>
      <c r="M39" s="49">
        <v>2.2412964850533839</v>
      </c>
      <c r="N39" s="49">
        <v>1.0881455575424634E-3</v>
      </c>
      <c r="O39" s="49">
        <v>7.4961417252211501E-3</v>
      </c>
      <c r="P39" s="49">
        <v>7.1855721571853736E-5</v>
      </c>
      <c r="Q39" s="49">
        <v>5.8848210592525845E-4</v>
      </c>
      <c r="R39" s="49">
        <v>5.45822309383416E-3</v>
      </c>
      <c r="S39" s="49">
        <v>3.8102040245907534E-2</v>
      </c>
      <c r="T39" s="49">
        <v>1.0881455575424634E-3</v>
      </c>
      <c r="U39" s="49">
        <v>7.4961417252211501E-3</v>
      </c>
      <c r="V39" s="49">
        <v>7.1855721571853736E-5</v>
      </c>
      <c r="W39" s="49">
        <v>5.8848210592525845E-4</v>
      </c>
      <c r="X39" s="49">
        <v>5.45822309383416E-3</v>
      </c>
      <c r="Y39" s="49">
        <v>3.8102040245907534E-2</v>
      </c>
      <c r="AA39" s="49" t="s">
        <v>21</v>
      </c>
      <c r="AB39" s="49">
        <v>30.4</v>
      </c>
    </row>
    <row r="40" spans="1:31" x14ac:dyDescent="0.3">
      <c r="A40" s="49">
        <v>445</v>
      </c>
      <c r="B40" s="49">
        <v>0.34810000000000002</v>
      </c>
      <c r="C40" s="49">
        <v>2.98E-2</v>
      </c>
      <c r="D40" s="49">
        <v>1.7826</v>
      </c>
      <c r="E40" s="49">
        <v>1.7000000000000001E-2</v>
      </c>
      <c r="F40" s="49">
        <v>1.7000000000000001E-2</v>
      </c>
      <c r="H40" s="49">
        <v>0.11237124309094097</v>
      </c>
      <c r="I40" s="49">
        <v>0.62759963834234678</v>
      </c>
      <c r="J40" s="49">
        <v>9.6198306351911542E-3</v>
      </c>
      <c r="K40" s="49">
        <v>6.323315232673396E-2</v>
      </c>
      <c r="L40" s="49">
        <v>0.57544664732522655</v>
      </c>
      <c r="M40" s="49">
        <v>3.2659117384880565</v>
      </c>
      <c r="N40" s="49">
        <v>1.9103111325459966E-3</v>
      </c>
      <c r="O40" s="49">
        <v>1.0669193851819898E-2</v>
      </c>
      <c r="P40" s="49">
        <v>1.6353712079824963E-4</v>
      </c>
      <c r="Q40" s="49">
        <v>1.0749635895544772E-3</v>
      </c>
      <c r="R40" s="49">
        <v>9.7825930045288521E-3</v>
      </c>
      <c r="S40" s="49">
        <v>5.552049955429697E-2</v>
      </c>
      <c r="T40" s="49">
        <v>1.9103111325459966E-3</v>
      </c>
      <c r="U40" s="49">
        <v>1.1015865382434892E-2</v>
      </c>
      <c r="V40" s="49">
        <v>1.6353712079824963E-4</v>
      </c>
      <c r="W40" s="49">
        <v>1.1141471652932331E-3</v>
      </c>
      <c r="X40" s="49">
        <v>9.7825930045288521E-3</v>
      </c>
      <c r="Y40" s="49">
        <v>5.7347794674471944E-2</v>
      </c>
      <c r="AA40" s="49" t="s">
        <v>22</v>
      </c>
      <c r="AB40" s="49">
        <v>57</v>
      </c>
    </row>
    <row r="41" spans="1:31" x14ac:dyDescent="0.3">
      <c r="A41" s="49">
        <v>450</v>
      </c>
      <c r="B41" s="49">
        <v>0.3362</v>
      </c>
      <c r="C41" s="49">
        <v>3.7999999999999999E-2</v>
      </c>
      <c r="D41" s="49">
        <v>1.7721</v>
      </c>
      <c r="E41" s="49">
        <v>1.7000000000000001E-2</v>
      </c>
      <c r="F41" s="49">
        <v>1.7999999999999999E-2</v>
      </c>
      <c r="H41" s="49">
        <v>0.13866861224599777</v>
      </c>
      <c r="I41" s="49">
        <v>0.64871376474766473</v>
      </c>
      <c r="J41" s="49">
        <v>1.5673430295502427E-2</v>
      </c>
      <c r="K41" s="49">
        <v>8.467471862663864E-2</v>
      </c>
      <c r="L41" s="49">
        <v>0.73091804806999605</v>
      </c>
      <c r="M41" s="49">
        <v>3.4802347516490735</v>
      </c>
      <c r="N41" s="49">
        <v>2.3573664081819623E-3</v>
      </c>
      <c r="O41" s="49">
        <v>1.1028134000710302E-2</v>
      </c>
      <c r="P41" s="49">
        <v>2.6644831502354129E-4</v>
      </c>
      <c r="Q41" s="49">
        <v>1.4394702166528571E-3</v>
      </c>
      <c r="R41" s="49">
        <v>1.2425606817189934E-2</v>
      </c>
      <c r="S41" s="49">
        <v>5.9163990778034255E-2</v>
      </c>
      <c r="T41" s="49">
        <v>2.4960350204279599E-3</v>
      </c>
      <c r="U41" s="49">
        <v>1.1978889999590635E-2</v>
      </c>
      <c r="V41" s="49">
        <v>2.8212174531904366E-4</v>
      </c>
      <c r="W41" s="49">
        <v>1.5696360781673779E-3</v>
      </c>
      <c r="X41" s="49">
        <v>1.3156524865259927E-2</v>
      </c>
      <c r="Y41" s="49">
        <v>6.4297165161157396E-2</v>
      </c>
      <c r="AA41" s="49" t="s">
        <v>23</v>
      </c>
      <c r="AB41" s="49">
        <v>28.6</v>
      </c>
    </row>
    <row r="42" spans="1:31" x14ac:dyDescent="0.3">
      <c r="A42" s="49">
        <v>455</v>
      </c>
      <c r="B42" s="49">
        <v>0.31869999999999998</v>
      </c>
      <c r="C42" s="49">
        <v>4.8000000000000001E-2</v>
      </c>
      <c r="D42" s="49">
        <v>1.7441</v>
      </c>
      <c r="E42" s="49">
        <v>1.7000000000000001E-2</v>
      </c>
      <c r="F42" s="49">
        <v>1.9E-2</v>
      </c>
      <c r="H42" s="49">
        <v>0.12081689365306812</v>
      </c>
      <c r="I42" s="49">
        <v>0.52744285034951854</v>
      </c>
      <c r="J42" s="49">
        <v>1.8196457155153029E-2</v>
      </c>
      <c r="K42" s="49">
        <v>9.1997459851468871E-2</v>
      </c>
      <c r="L42" s="49">
        <v>0.66117585258963329</v>
      </c>
      <c r="M42" s="49">
        <v>2.9467453694010541</v>
      </c>
      <c r="N42" s="49">
        <v>2.0538871921021583E-3</v>
      </c>
      <c r="O42" s="49">
        <v>8.9665284559418169E-3</v>
      </c>
      <c r="P42" s="49">
        <v>3.0933977163760153E-4</v>
      </c>
      <c r="Q42" s="49">
        <v>1.563956817474971E-3</v>
      </c>
      <c r="R42" s="49">
        <v>1.1239989494023767E-2</v>
      </c>
      <c r="S42" s="49">
        <v>5.0094671279817926E-2</v>
      </c>
      <c r="T42" s="49">
        <v>2.2955209794082942E-3</v>
      </c>
      <c r="U42" s="49">
        <v>1.0246814772857701E-2</v>
      </c>
      <c r="V42" s="49">
        <v>3.4573268594790754E-4</v>
      </c>
      <c r="W42" s="49">
        <v>1.794458054141495E-3</v>
      </c>
      <c r="X42" s="49">
        <v>1.2562341199203032E-2</v>
      </c>
      <c r="Y42" s="49">
        <v>5.7281967756546995E-2</v>
      </c>
    </row>
    <row r="43" spans="1:31" x14ac:dyDescent="0.3">
      <c r="A43" s="49">
        <v>460</v>
      </c>
      <c r="B43" s="49">
        <v>0.2908</v>
      </c>
      <c r="C43" s="49">
        <v>0.06</v>
      </c>
      <c r="D43" s="49">
        <v>1.6692</v>
      </c>
      <c r="E43" s="49">
        <v>1.7000000000000001E-2</v>
      </c>
      <c r="F43" s="49">
        <v>0.02</v>
      </c>
      <c r="H43" s="49">
        <v>9.0160246486739301E-2</v>
      </c>
      <c r="I43" s="49">
        <v>0.40856992721926139</v>
      </c>
      <c r="J43" s="49">
        <v>1.8602526785434521E-2</v>
      </c>
      <c r="K43" s="49">
        <v>0.1004139716154315</v>
      </c>
      <c r="L43" s="49">
        <v>0.5175222951707884</v>
      </c>
      <c r="M43" s="49">
        <v>2.4085051570539622</v>
      </c>
      <c r="N43" s="49">
        <v>1.5327241902745683E-3</v>
      </c>
      <c r="O43" s="49">
        <v>6.9456887627274448E-3</v>
      </c>
      <c r="P43" s="49">
        <v>3.1624295535238688E-4</v>
      </c>
      <c r="Q43" s="49">
        <v>1.7070375174623356E-3</v>
      </c>
      <c r="R43" s="49">
        <v>8.7978790179034042E-3</v>
      </c>
      <c r="S43" s="49">
        <v>4.0944587669917362E-2</v>
      </c>
      <c r="T43" s="49">
        <v>1.803204929734786E-3</v>
      </c>
      <c r="U43" s="49">
        <v>8.3545678553876412E-3</v>
      </c>
      <c r="V43" s="49">
        <v>3.7205053570869042E-4</v>
      </c>
      <c r="W43" s="49">
        <v>2.0621870869604753E-3</v>
      </c>
      <c r="X43" s="49">
        <v>1.0350445903415769E-2</v>
      </c>
      <c r="Y43" s="49">
        <v>4.9284802560206238E-2</v>
      </c>
      <c r="AA43" s="49" t="s">
        <v>24</v>
      </c>
      <c r="AB43" s="49">
        <v>19.8</v>
      </c>
    </row>
    <row r="44" spans="1:31" x14ac:dyDescent="0.3">
      <c r="A44" s="49">
        <v>465</v>
      </c>
      <c r="B44" s="49">
        <v>0.25109999999999999</v>
      </c>
      <c r="C44" s="49">
        <v>7.3899999999999993E-2</v>
      </c>
      <c r="D44" s="49">
        <v>1.5281</v>
      </c>
      <c r="E44" s="49">
        <v>1.7000000000000001E-2</v>
      </c>
      <c r="F44" s="49">
        <v>2.1000000000000001E-2</v>
      </c>
      <c r="H44" s="49">
        <v>7.3267724400965253E-2</v>
      </c>
      <c r="I44" s="49">
        <v>0.34825418010251546</v>
      </c>
      <c r="J44" s="49">
        <v>2.1563061860738079E-2</v>
      </c>
      <c r="K44" s="49">
        <v>0.13078955377215901</v>
      </c>
      <c r="L44" s="49">
        <v>0.44587976765079651</v>
      </c>
      <c r="M44" s="49">
        <v>2.2025360488777173</v>
      </c>
      <c r="N44" s="49">
        <v>1.2455513148164094E-3</v>
      </c>
      <c r="O44" s="49">
        <v>5.7552361926426618E-3</v>
      </c>
      <c r="P44" s="49">
        <v>3.6657205163254737E-4</v>
      </c>
      <c r="Q44" s="49">
        <v>2.1465405150063893E-3</v>
      </c>
      <c r="R44" s="49">
        <v>7.5799560500635415E-3</v>
      </c>
      <c r="S44" s="49">
        <v>3.6355276201170468E-2</v>
      </c>
      <c r="T44" s="49">
        <v>1.5386222124202705E-3</v>
      </c>
      <c r="U44" s="49">
        <v>7.6435075203530305E-3</v>
      </c>
      <c r="V44" s="49">
        <v>4.5282429907549972E-4</v>
      </c>
      <c r="W44" s="49">
        <v>2.9003444274559669E-3</v>
      </c>
      <c r="X44" s="49">
        <v>9.3634751206667279E-3</v>
      </c>
      <c r="Y44" s="49">
        <v>4.8428930285933515E-2</v>
      </c>
      <c r="AA44" s="49" t="s">
        <v>25</v>
      </c>
      <c r="AB44" s="49">
        <v>26.9</v>
      </c>
    </row>
    <row r="45" spans="1:31" x14ac:dyDescent="0.3">
      <c r="A45" s="49">
        <v>470</v>
      </c>
      <c r="B45" s="49">
        <v>0.19539999999999999</v>
      </c>
      <c r="C45" s="49">
        <v>9.0999999999999998E-2</v>
      </c>
      <c r="D45" s="49">
        <v>1.2876000000000001</v>
      </c>
      <c r="E45" s="49">
        <v>1.6E-2</v>
      </c>
      <c r="F45" s="49">
        <v>2.3E-2</v>
      </c>
      <c r="H45" s="49">
        <v>6.6033947640040946E-2</v>
      </c>
      <c r="I45" s="49">
        <v>0.31999920275100457</v>
      </c>
      <c r="J45" s="49">
        <v>3.0752759648125523E-2</v>
      </c>
      <c r="K45" s="49">
        <v>0.19963597349815754</v>
      </c>
      <c r="L45" s="49">
        <v>0.43513465190029038</v>
      </c>
      <c r="M45" s="49">
        <v>2.2236933801439349</v>
      </c>
      <c r="N45" s="49">
        <v>1.0565431622406552E-3</v>
      </c>
      <c r="O45" s="49">
        <v>5.1199872440160733E-3</v>
      </c>
      <c r="P45" s="49">
        <v>4.9204415437000839E-4</v>
      </c>
      <c r="Q45" s="49">
        <v>3.19417557597052E-3</v>
      </c>
      <c r="R45" s="49">
        <v>6.9621544304046459E-3</v>
      </c>
      <c r="S45" s="49">
        <v>3.5579094082302962E-2</v>
      </c>
      <c r="T45" s="49">
        <v>1.5187807957209418E-3</v>
      </c>
      <c r="U45" s="49">
        <v>7.3599816632731047E-3</v>
      </c>
      <c r="V45" s="49">
        <v>7.0731347190688704E-4</v>
      </c>
      <c r="W45" s="49">
        <v>4.591627390457622E-3</v>
      </c>
      <c r="X45" s="49">
        <v>1.0008096993706679E-2</v>
      </c>
      <c r="Y45" s="49">
        <v>5.1144947743310513E-2</v>
      </c>
      <c r="AA45" s="49" t="s">
        <v>26</v>
      </c>
      <c r="AB45" s="49">
        <v>7.8</v>
      </c>
    </row>
    <row r="46" spans="1:31" x14ac:dyDescent="0.3">
      <c r="A46" s="49">
        <v>475</v>
      </c>
      <c r="B46" s="49">
        <v>0.1421</v>
      </c>
      <c r="C46" s="49">
        <v>0.11260000000000001</v>
      </c>
      <c r="D46" s="49">
        <v>1.0419</v>
      </c>
      <c r="E46" s="49">
        <v>1.6E-2</v>
      </c>
      <c r="F46" s="49">
        <v>2.3E-2</v>
      </c>
      <c r="H46" s="49">
        <v>6.1965733460360883E-2</v>
      </c>
      <c r="I46" s="49">
        <v>0.31953914917595827</v>
      </c>
      <c r="J46" s="49">
        <v>4.9101629751137479E-2</v>
      </c>
      <c r="K46" s="49">
        <v>0.36211442331071808</v>
      </c>
      <c r="L46" s="49">
        <v>0.45434270015728367</v>
      </c>
      <c r="M46" s="49">
        <v>2.5358564891157043</v>
      </c>
      <c r="N46" s="49">
        <v>9.914517353657741E-4</v>
      </c>
      <c r="O46" s="49">
        <v>5.1126263868153318E-3</v>
      </c>
      <c r="P46" s="49">
        <v>7.8562607601819965E-4</v>
      </c>
      <c r="Q46" s="49">
        <v>5.7938307729714896E-3</v>
      </c>
      <c r="R46" s="49">
        <v>7.2694832025165393E-3</v>
      </c>
      <c r="S46" s="49">
        <v>4.0573703825851272E-2</v>
      </c>
      <c r="T46" s="49">
        <v>1.4252118695883003E-3</v>
      </c>
      <c r="U46" s="49">
        <v>7.5140252465720958E-3</v>
      </c>
      <c r="V46" s="49">
        <v>1.1293374842761619E-3</v>
      </c>
      <c r="W46" s="49">
        <v>8.5679920850793897E-3</v>
      </c>
      <c r="X46" s="49">
        <v>1.0449882103617525E-2</v>
      </c>
      <c r="Y46" s="49">
        <v>5.9724698988383694E-2</v>
      </c>
    </row>
    <row r="47" spans="1:31" x14ac:dyDescent="0.3">
      <c r="A47" s="49">
        <v>480</v>
      </c>
      <c r="B47" s="49">
        <v>9.5600000000000004E-2</v>
      </c>
      <c r="C47" s="49">
        <v>0.13900000000000001</v>
      </c>
      <c r="D47" s="49">
        <v>0.81299999999999994</v>
      </c>
      <c r="E47" s="49">
        <v>1.6E-2</v>
      </c>
      <c r="F47" s="49">
        <v>2.4E-2</v>
      </c>
      <c r="H47" s="49">
        <v>6.5849926210022419E-2</v>
      </c>
      <c r="I47" s="49">
        <v>0.28971785666537286</v>
      </c>
      <c r="J47" s="49">
        <v>9.5744139573149756E-2</v>
      </c>
      <c r="K47" s="49">
        <v>0.60450262246831632</v>
      </c>
      <c r="L47" s="49">
        <v>0.55999989548899809</v>
      </c>
      <c r="M47" s="49">
        <v>2.7290054620097921</v>
      </c>
      <c r="N47" s="49">
        <v>1.0535988193603586E-3</v>
      </c>
      <c r="O47" s="49">
        <v>4.7605787477862822E-3</v>
      </c>
      <c r="P47" s="49">
        <v>1.5319062331703962E-3</v>
      </c>
      <c r="Q47" s="49">
        <v>1.0037184233028504E-2</v>
      </c>
      <c r="R47" s="49">
        <v>8.9599983278239696E-3</v>
      </c>
      <c r="S47" s="49">
        <v>4.4993093115443972E-2</v>
      </c>
      <c r="T47" s="49">
        <v>1.5803982290405381E-3</v>
      </c>
      <c r="U47" s="49">
        <v>6.9532285599689485E-3</v>
      </c>
      <c r="V47" s="49">
        <v>2.297859349755594E-3</v>
      </c>
      <c r="W47" s="49">
        <v>1.4508062939239591E-2</v>
      </c>
      <c r="X47" s="49">
        <v>1.3439997491735954E-2</v>
      </c>
      <c r="Y47" s="49">
        <v>6.5496131088235016E-2</v>
      </c>
    </row>
    <row r="48" spans="1:31" x14ac:dyDescent="0.3">
      <c r="A48" s="49">
        <v>485</v>
      </c>
      <c r="B48" s="49">
        <v>5.8000000000000003E-2</v>
      </c>
      <c r="C48" s="49">
        <v>0.16930000000000001</v>
      </c>
      <c r="D48" s="49">
        <v>0.61619999999999997</v>
      </c>
      <c r="E48" s="49">
        <v>1.7000000000000001E-2</v>
      </c>
      <c r="F48" s="49">
        <v>2.4E-2</v>
      </c>
      <c r="H48" s="49">
        <v>5.0037216456126722E-2</v>
      </c>
      <c r="I48" s="49">
        <v>0.19458845088740689</v>
      </c>
      <c r="J48" s="49">
        <v>0.14605690941417679</v>
      </c>
      <c r="K48" s="49">
        <v>0.81686243689152782</v>
      </c>
      <c r="L48" s="49">
        <v>0.53160228931491871</v>
      </c>
      <c r="M48" s="49">
        <v>2.3392952424856195</v>
      </c>
      <c r="N48" s="49">
        <v>8.5063267975415437E-4</v>
      </c>
      <c r="O48" s="49">
        <v>3.2385082553388275E-3</v>
      </c>
      <c r="P48" s="49">
        <v>2.4829674600410057E-3</v>
      </c>
      <c r="Q48" s="49">
        <v>1.3434941263799887E-2</v>
      </c>
      <c r="R48" s="49">
        <v>9.0372389183536184E-3</v>
      </c>
      <c r="S48" s="49">
        <v>3.8757729603057206E-2</v>
      </c>
      <c r="T48" s="49">
        <v>1.2008931949470413E-3</v>
      </c>
      <c r="U48" s="49">
        <v>4.6006274115506758E-3</v>
      </c>
      <c r="V48" s="49">
        <v>3.5053658259402432E-3</v>
      </c>
      <c r="W48" s="49">
        <v>1.9152978322040583E-2</v>
      </c>
      <c r="X48" s="49">
        <v>1.275845494355805E-2</v>
      </c>
      <c r="Y48" s="49">
        <v>5.5132796300456539E-2</v>
      </c>
    </row>
    <row r="49" spans="1:25" x14ac:dyDescent="0.3">
      <c r="A49" s="49">
        <v>490</v>
      </c>
      <c r="B49" s="49">
        <v>3.2000000000000001E-2</v>
      </c>
      <c r="C49" s="49">
        <v>0.20799999999999999</v>
      </c>
      <c r="D49" s="49">
        <v>0.4652</v>
      </c>
      <c r="E49" s="49">
        <v>1.6E-2</v>
      </c>
      <c r="F49" s="49">
        <v>2.3E-2</v>
      </c>
      <c r="H49" s="49">
        <v>2.7798163898836048E-2</v>
      </c>
      <c r="I49" s="49">
        <v>9.6976344804381651E-2</v>
      </c>
      <c r="J49" s="49">
        <v>0.18068806534243431</v>
      </c>
      <c r="K49" s="49">
        <v>0.9351602862006837</v>
      </c>
      <c r="L49" s="49">
        <v>0.40411580767932903</v>
      </c>
      <c r="M49" s="49">
        <v>1.6707666862555401</v>
      </c>
      <c r="N49" s="49">
        <v>4.4477062238137678E-4</v>
      </c>
      <c r="O49" s="49">
        <v>1.579102451927398E-3</v>
      </c>
      <c r="P49" s="49">
        <v>2.8910090454789491E-3</v>
      </c>
      <c r="Q49" s="49">
        <v>1.5446004702055538E-2</v>
      </c>
      <c r="R49" s="49">
        <v>6.4658529228692647E-3</v>
      </c>
      <c r="S49" s="49">
        <v>2.7392744147145862E-2</v>
      </c>
      <c r="T49" s="49">
        <v>6.3935776967322913E-4</v>
      </c>
      <c r="U49" s="49">
        <v>2.2304559305007781E-3</v>
      </c>
      <c r="V49" s="49">
        <v>4.1558255028759893E-3</v>
      </c>
      <c r="W49" s="49">
        <v>2.1508686582615726E-2</v>
      </c>
      <c r="X49" s="49">
        <v>9.2946635766245674E-3</v>
      </c>
      <c r="Y49" s="49">
        <v>3.8427633783877424E-2</v>
      </c>
    </row>
    <row r="50" spans="1:25" x14ac:dyDescent="0.3">
      <c r="A50" s="49">
        <v>495</v>
      </c>
      <c r="B50" s="49">
        <v>1.47E-2</v>
      </c>
      <c r="C50" s="49">
        <v>0.2586</v>
      </c>
      <c r="D50" s="49">
        <v>0.3533</v>
      </c>
      <c r="E50" s="49">
        <v>1.7000000000000001E-2</v>
      </c>
      <c r="F50" s="49">
        <v>2.3E-2</v>
      </c>
      <c r="H50" s="49">
        <v>1.0992374022916612E-2</v>
      </c>
      <c r="I50" s="49">
        <v>3.5136731676602799E-2</v>
      </c>
      <c r="J50" s="49">
        <v>0.19337604913783918</v>
      </c>
      <c r="K50" s="49">
        <v>0.98809773672981005</v>
      </c>
      <c r="L50" s="49">
        <v>0.264190866822887</v>
      </c>
      <c r="M50" s="49">
        <v>1.0854519998026593</v>
      </c>
      <c r="N50" s="49">
        <v>1.8687035838958242E-4</v>
      </c>
      <c r="O50" s="49">
        <v>5.9732443850224763E-4</v>
      </c>
      <c r="P50" s="49">
        <v>3.2873928353432664E-3</v>
      </c>
      <c r="Q50" s="49">
        <v>1.6797661524406773E-2</v>
      </c>
      <c r="R50" s="49">
        <v>4.4912447359890797E-3</v>
      </c>
      <c r="S50" s="49">
        <v>1.8452683996645212E-2</v>
      </c>
      <c r="T50" s="49">
        <v>2.5282460252708206E-4</v>
      </c>
      <c r="U50" s="49">
        <v>8.0048903194255292E-4</v>
      </c>
      <c r="V50" s="49">
        <v>4.4476491301703013E-3</v>
      </c>
      <c r="W50" s="49">
        <v>2.2221590330900421E-2</v>
      </c>
      <c r="X50" s="49">
        <v>6.0763899369264008E-3</v>
      </c>
      <c r="Y50" s="49">
        <v>2.4540421162715723E-2</v>
      </c>
    </row>
    <row r="51" spans="1:25" x14ac:dyDescent="0.3">
      <c r="A51" s="49">
        <v>500</v>
      </c>
      <c r="B51" s="49">
        <v>4.8999999999999998E-3</v>
      </c>
      <c r="C51" s="49">
        <v>0.32300000000000001</v>
      </c>
      <c r="D51" s="49">
        <v>0.27200000000000002</v>
      </c>
      <c r="E51" s="49">
        <v>1.7000000000000001E-2</v>
      </c>
      <c r="F51" s="49">
        <v>2.1999999999999999E-2</v>
      </c>
      <c r="H51" s="49">
        <v>3.0623186477245069E-3</v>
      </c>
      <c r="I51" s="49">
        <v>1.0976972227424317E-2</v>
      </c>
      <c r="J51" s="49">
        <v>0.20186304555408485</v>
      </c>
      <c r="K51" s="49">
        <v>1.0682887910453973</v>
      </c>
      <c r="L51" s="49">
        <v>0.16998993309817673</v>
      </c>
      <c r="M51" s="49">
        <v>0.71876049174644185</v>
      </c>
      <c r="N51" s="49">
        <v>5.2059417011316623E-5</v>
      </c>
      <c r="O51" s="49">
        <v>1.8660852786621339E-4</v>
      </c>
      <c r="P51" s="49">
        <v>3.4316717744194429E-3</v>
      </c>
      <c r="Q51" s="49">
        <v>1.8160909447771757E-2</v>
      </c>
      <c r="R51" s="49">
        <v>2.8898288626690045E-3</v>
      </c>
      <c r="S51" s="49">
        <v>1.2218928359689511E-2</v>
      </c>
      <c r="T51" s="49">
        <v>6.7371010249939151E-5</v>
      </c>
      <c r="U51" s="49">
        <v>2.3817221339522189E-4</v>
      </c>
      <c r="V51" s="49">
        <v>4.4409870021898668E-3</v>
      </c>
      <c r="W51" s="49">
        <v>2.2938722225838558E-2</v>
      </c>
      <c r="X51" s="49">
        <v>3.7397785281598878E-3</v>
      </c>
      <c r="Y51" s="49">
        <v>1.5518945159420721E-2</v>
      </c>
    </row>
    <row r="52" spans="1:25" x14ac:dyDescent="0.3">
      <c r="A52" s="49">
        <v>505</v>
      </c>
      <c r="B52" s="49">
        <v>2.3999999999999998E-3</v>
      </c>
      <c r="C52" s="49">
        <v>0.4073</v>
      </c>
      <c r="D52" s="49">
        <v>0.21229999999999999</v>
      </c>
      <c r="E52" s="49">
        <v>1.7000000000000001E-2</v>
      </c>
      <c r="F52" s="49">
        <v>2.1000000000000001E-2</v>
      </c>
      <c r="H52" s="49">
        <v>1.3284702432452193E-3</v>
      </c>
      <c r="I52" s="49">
        <v>1.4992050449634513E-2</v>
      </c>
      <c r="J52" s="49">
        <v>0.22545247086407411</v>
      </c>
      <c r="K52" s="49">
        <v>1.1948623648252712</v>
      </c>
      <c r="L52" s="49">
        <v>0.11751426360040002</v>
      </c>
      <c r="M52" s="49">
        <v>0.49231602458473078</v>
      </c>
      <c r="N52" s="49">
        <v>2.2583994135168731E-5</v>
      </c>
      <c r="O52" s="49">
        <v>2.5486485764378676E-4</v>
      </c>
      <c r="P52" s="49">
        <v>3.8326920046892602E-3</v>
      </c>
      <c r="Q52" s="49">
        <v>2.0312660202029612E-2</v>
      </c>
      <c r="R52" s="49">
        <v>1.9977424812068004E-3</v>
      </c>
      <c r="S52" s="49">
        <v>8.3693724179404235E-3</v>
      </c>
      <c r="T52" s="49">
        <v>2.7897875108149608E-5</v>
      </c>
      <c r="U52" s="49">
        <v>3.0316218460080333E-4</v>
      </c>
      <c r="V52" s="49">
        <v>4.7345018881455566E-3</v>
      </c>
      <c r="W52" s="49">
        <v>2.4460878473665612E-2</v>
      </c>
      <c r="X52" s="49">
        <v>2.4677995356084006E-3</v>
      </c>
      <c r="Y52" s="49">
        <v>1.0140106150695619E-2</v>
      </c>
    </row>
    <row r="53" spans="1:25" x14ac:dyDescent="0.3">
      <c r="A53" s="49">
        <v>510</v>
      </c>
      <c r="B53" s="49">
        <v>9.2999999999999992E-3</v>
      </c>
      <c r="C53" s="49">
        <v>0.503</v>
      </c>
      <c r="D53" s="49">
        <v>0.15820000000000001</v>
      </c>
      <c r="E53" s="49">
        <v>1.7000000000000001E-2</v>
      </c>
      <c r="F53" s="49">
        <v>0.02</v>
      </c>
      <c r="H53" s="49">
        <v>4.6683499366085863E-3</v>
      </c>
      <c r="I53" s="49">
        <v>4.5474101740641454E-2</v>
      </c>
      <c r="J53" s="49">
        <v>0.25249247506603434</v>
      </c>
      <c r="K53" s="49">
        <v>1.3377302460858684</v>
      </c>
      <c r="L53" s="49">
        <v>7.9412146233492312E-2</v>
      </c>
      <c r="M53" s="49">
        <v>0.32828364546798172</v>
      </c>
      <c r="N53" s="49">
        <v>7.9361948922345975E-5</v>
      </c>
      <c r="O53" s="49">
        <v>7.3925650269178467E-4</v>
      </c>
      <c r="P53" s="49">
        <v>4.292372076122584E-3</v>
      </c>
      <c r="Q53" s="49">
        <v>2.2034915125038981E-2</v>
      </c>
      <c r="R53" s="49">
        <v>1.3500064859693693E-3</v>
      </c>
      <c r="S53" s="49">
        <v>5.4510686930714378E-3</v>
      </c>
      <c r="T53" s="49">
        <v>9.3366998732171726E-5</v>
      </c>
      <c r="U53" s="49">
        <v>8.7567880791370909E-4</v>
      </c>
      <c r="V53" s="49">
        <v>5.0498495013206867E-3</v>
      </c>
      <c r="W53" s="49">
        <v>2.6048105863296582E-2</v>
      </c>
      <c r="X53" s="49">
        <v>1.5882429246698462E-3</v>
      </c>
      <c r="Y53" s="49">
        <v>6.4359196294753833E-3</v>
      </c>
    </row>
    <row r="54" spans="1:25" x14ac:dyDescent="0.3">
      <c r="A54" s="49">
        <v>515</v>
      </c>
      <c r="B54" s="49">
        <v>2.9100000000000001E-2</v>
      </c>
      <c r="C54" s="49">
        <v>0.60819999999999996</v>
      </c>
      <c r="D54" s="49">
        <v>0.11169999999999999</v>
      </c>
      <c r="E54" s="49">
        <v>1.6E-2</v>
      </c>
      <c r="F54" s="49">
        <v>1.9E-2</v>
      </c>
      <c r="H54" s="49">
        <v>1.3521290759647994E-2</v>
      </c>
      <c r="I54" s="49">
        <v>0.10424324152977119</v>
      </c>
      <c r="J54" s="49">
        <v>0.28259962336831301</v>
      </c>
      <c r="K54" s="49">
        <v>1.4965845305813252</v>
      </c>
      <c r="L54" s="49">
        <v>5.1901311953700374E-2</v>
      </c>
      <c r="M54" s="49">
        <v>0.21677396146587691</v>
      </c>
      <c r="N54" s="49">
        <v>2.1634065215436789E-4</v>
      </c>
      <c r="O54" s="49">
        <v>1.5270118352150367E-3</v>
      </c>
      <c r="P54" s="49">
        <v>4.5215939738930087E-3</v>
      </c>
      <c r="Q54" s="49">
        <v>2.2365181544980121E-2</v>
      </c>
      <c r="R54" s="49">
        <v>8.3042099125920602E-4</v>
      </c>
      <c r="S54" s="49">
        <v>3.2943420202907791E-3</v>
      </c>
      <c r="T54" s="49">
        <v>2.569045244333119E-4</v>
      </c>
      <c r="U54" s="49">
        <v>1.9101815744350012E-3</v>
      </c>
      <c r="V54" s="49">
        <v>5.3693928439979468E-3</v>
      </c>
      <c r="W54" s="49">
        <v>2.7645020608884633E-2</v>
      </c>
      <c r="X54" s="49">
        <v>9.8612492712030707E-4</v>
      </c>
      <c r="Y54" s="49">
        <v>4.0316845862700349E-3</v>
      </c>
    </row>
    <row r="55" spans="1:25" x14ac:dyDescent="0.3">
      <c r="A55" s="49">
        <v>520</v>
      </c>
      <c r="B55" s="49">
        <v>6.3299999999999995E-2</v>
      </c>
      <c r="C55" s="49">
        <v>0.71</v>
      </c>
      <c r="D55" s="49">
        <v>7.8200000000000006E-2</v>
      </c>
      <c r="E55" s="49">
        <v>1.4E-2</v>
      </c>
      <c r="F55" s="49">
        <v>1.7999999999999999E-2</v>
      </c>
      <c r="H55" s="49">
        <v>2.8176005852260481E-2</v>
      </c>
      <c r="I55" s="49">
        <v>0.19002167971735789</v>
      </c>
      <c r="J55" s="49">
        <v>0.31603418886421708</v>
      </c>
      <c r="K55" s="49">
        <v>1.6555250410179858</v>
      </c>
      <c r="L55" s="49">
        <v>3.4808272632650392E-2</v>
      </c>
      <c r="M55" s="49">
        <v>0.1495391980913732</v>
      </c>
      <c r="N55" s="49">
        <v>3.9446408193164677E-4</v>
      </c>
      <c r="O55" s="49">
        <v>2.4211401858695975E-3</v>
      </c>
      <c r="P55" s="49">
        <v>4.4244786440990396E-3</v>
      </c>
      <c r="Q55" s="49">
        <v>2.1446471436536919E-2</v>
      </c>
      <c r="R55" s="49">
        <v>4.8731581685710549E-4</v>
      </c>
      <c r="S55" s="49">
        <v>1.9685117402597303E-3</v>
      </c>
      <c r="T55" s="49">
        <v>5.0716810534068865E-4</v>
      </c>
      <c r="U55" s="49">
        <v>3.181226904739029E-3</v>
      </c>
      <c r="V55" s="49">
        <v>5.6886153995559068E-3</v>
      </c>
      <c r="W55" s="49">
        <v>2.8068571600608858E-2</v>
      </c>
      <c r="X55" s="49">
        <v>6.2654890738770696E-4</v>
      </c>
      <c r="Y55" s="49">
        <v>2.5666685326252228E-3</v>
      </c>
    </row>
    <row r="56" spans="1:25" x14ac:dyDescent="0.3">
      <c r="A56" s="49">
        <v>525</v>
      </c>
      <c r="B56" s="49">
        <v>0.1096</v>
      </c>
      <c r="C56" s="49">
        <v>0.79320000000000002</v>
      </c>
      <c r="D56" s="49">
        <v>5.7299999999999997E-2</v>
      </c>
      <c r="E56" s="49">
        <v>1.2E-2</v>
      </c>
      <c r="F56" s="49">
        <v>1.6E-2</v>
      </c>
      <c r="H56" s="49">
        <v>4.7832666034682683E-2</v>
      </c>
      <c r="I56" s="49">
        <v>0.29952370360572783</v>
      </c>
      <c r="J56" s="49">
        <v>0.34617582754297727</v>
      </c>
      <c r="K56" s="49">
        <v>1.8026603374580243</v>
      </c>
      <c r="L56" s="49">
        <v>2.5007406603898885E-2</v>
      </c>
      <c r="M56" s="49">
        <v>0.10840101817441604</v>
      </c>
      <c r="N56" s="49">
        <v>5.7399199241619223E-4</v>
      </c>
      <c r="O56" s="49">
        <v>3.5942844432687343E-3</v>
      </c>
      <c r="P56" s="49">
        <v>4.1541099305157274E-3</v>
      </c>
      <c r="Q56" s="49">
        <v>2.1631924049496293E-2</v>
      </c>
      <c r="R56" s="49">
        <v>3.000888792467866E-4</v>
      </c>
      <c r="S56" s="49">
        <v>1.3008122180929924E-3</v>
      </c>
      <c r="T56" s="49">
        <v>7.6532265655492298E-4</v>
      </c>
      <c r="U56" s="49">
        <v>4.6124372191726241E-3</v>
      </c>
      <c r="V56" s="49">
        <v>5.5388132406876366E-3</v>
      </c>
      <c r="W56" s="49">
        <v>2.7905344630727809E-2</v>
      </c>
      <c r="X56" s="49">
        <v>4.0011850566238217E-4</v>
      </c>
      <c r="Y56" s="49">
        <v>1.688533789125988E-3</v>
      </c>
    </row>
    <row r="57" spans="1:25" x14ac:dyDescent="0.3">
      <c r="A57" s="49">
        <v>530</v>
      </c>
      <c r="B57" s="49">
        <v>0.16550000000000001</v>
      </c>
      <c r="C57" s="49">
        <v>0.86199999999999999</v>
      </c>
      <c r="D57" s="49">
        <v>4.2200000000000001E-2</v>
      </c>
      <c r="E57" s="49">
        <v>1.2E-2</v>
      </c>
      <c r="F57" s="49">
        <v>1.4999999999999999E-2</v>
      </c>
      <c r="H57" s="49">
        <v>7.1976815407608447E-2</v>
      </c>
      <c r="I57" s="49">
        <v>0.42644875712238522</v>
      </c>
      <c r="J57" s="49">
        <v>0.37488830744023249</v>
      </c>
      <c r="K57" s="49">
        <v>1.9364631117561766</v>
      </c>
      <c r="L57" s="49">
        <v>1.8353000665867529E-2</v>
      </c>
      <c r="M57" s="49">
        <v>7.8429689145307957E-2</v>
      </c>
      <c r="N57" s="49">
        <v>8.6372178489130139E-4</v>
      </c>
      <c r="O57" s="49">
        <v>4.3778649296585303E-3</v>
      </c>
      <c r="P57" s="49">
        <v>4.49865968928279E-3</v>
      </c>
      <c r="Q57" s="49">
        <v>2.0239830311607334E-2</v>
      </c>
      <c r="R57" s="49">
        <v>2.2023600799041035E-4</v>
      </c>
      <c r="S57" s="49">
        <v>8.4351470730177798E-4</v>
      </c>
      <c r="T57" s="49">
        <v>1.0796522311141267E-3</v>
      </c>
      <c r="U57" s="49">
        <v>6.3967313568357789E-3</v>
      </c>
      <c r="V57" s="49">
        <v>5.6233246116034873E-3</v>
      </c>
      <c r="W57" s="49">
        <v>2.9046946676342649E-2</v>
      </c>
      <c r="X57" s="49">
        <v>2.7529500998801291E-4</v>
      </c>
      <c r="Y57" s="49">
        <v>1.1764453371796192E-3</v>
      </c>
    </row>
    <row r="58" spans="1:25" x14ac:dyDescent="0.3">
      <c r="A58" s="49">
        <v>535</v>
      </c>
      <c r="B58" s="49">
        <v>0.22570000000000001</v>
      </c>
      <c r="C58" s="49">
        <v>0.91490000000000005</v>
      </c>
      <c r="D58" s="49">
        <v>2.98E-2</v>
      </c>
      <c r="E58" s="49">
        <v>8.9999999999999993E-3</v>
      </c>
      <c r="F58" s="49">
        <v>1.4999999999999999E-2</v>
      </c>
      <c r="H58" s="49">
        <v>9.8602687441345649E-2</v>
      </c>
      <c r="I58" s="49">
        <v>0.56949167319021998</v>
      </c>
      <c r="J58" s="49">
        <v>0.39969693726223809</v>
      </c>
      <c r="K58" s="49">
        <v>2.0602879584305969</v>
      </c>
      <c r="L58" s="49">
        <v>1.3018874992255651E-2</v>
      </c>
      <c r="M58" s="49">
        <v>5.512499250169E-2</v>
      </c>
      <c r="N58" s="49">
        <v>8.874241869721108E-4</v>
      </c>
      <c r="O58" s="49">
        <v>5.1254250587119791E-3</v>
      </c>
      <c r="P58" s="49">
        <v>3.5972724353601428E-3</v>
      </c>
      <c r="Q58" s="49">
        <v>1.854259162587537E-2</v>
      </c>
      <c r="R58" s="49">
        <v>1.1716987493030085E-4</v>
      </c>
      <c r="S58" s="49">
        <v>4.9612493251520993E-4</v>
      </c>
      <c r="T58" s="49">
        <v>1.4790403116201848E-3</v>
      </c>
      <c r="U58" s="49">
        <v>8.2193901432664439E-3</v>
      </c>
      <c r="V58" s="49">
        <v>5.9954540589335715E-3</v>
      </c>
      <c r="W58" s="49">
        <v>2.9843273761183953E-2</v>
      </c>
      <c r="X58" s="49">
        <v>1.9528312488383475E-4</v>
      </c>
      <c r="Y58" s="49">
        <v>8.0429708250429901E-4</v>
      </c>
    </row>
    <row r="59" spans="1:25" x14ac:dyDescent="0.3">
      <c r="A59" s="49">
        <v>540</v>
      </c>
      <c r="B59" s="49">
        <v>0.29039999999999999</v>
      </c>
      <c r="C59" s="49">
        <v>0.95399999999999996</v>
      </c>
      <c r="D59" s="49">
        <v>2.0299999999999999E-2</v>
      </c>
      <c r="E59" s="49">
        <v>8.9999999999999993E-3</v>
      </c>
      <c r="F59" s="49">
        <v>1.4E-2</v>
      </c>
      <c r="H59" s="49">
        <v>0.12919398183474234</v>
      </c>
      <c r="I59" s="49">
        <v>0.73497506325597617</v>
      </c>
      <c r="J59" s="49">
        <v>0.42441824611000062</v>
      </c>
      <c r="K59" s="49">
        <v>2.1838532425431101</v>
      </c>
      <c r="L59" s="49">
        <v>9.0311220084203486E-3</v>
      </c>
      <c r="M59" s="49">
        <v>3.7925782380423163E-2</v>
      </c>
      <c r="N59" s="49">
        <v>1.1627458365126809E-3</v>
      </c>
      <c r="O59" s="49">
        <v>6.2027854606346647E-3</v>
      </c>
      <c r="P59" s="49">
        <v>3.8197642149900052E-3</v>
      </c>
      <c r="Q59" s="49">
        <v>1.8531871555619882E-2</v>
      </c>
      <c r="R59" s="49">
        <v>8.1280098075783125E-5</v>
      </c>
      <c r="S59" s="49">
        <v>3.2598406406443613E-4</v>
      </c>
      <c r="T59" s="49">
        <v>1.8087157456863929E-3</v>
      </c>
      <c r="U59" s="49">
        <v>1.0289650885583666E-2</v>
      </c>
      <c r="V59" s="49">
        <v>5.9418554455400088E-3</v>
      </c>
      <c r="W59" s="49">
        <v>3.0573945395603541E-2</v>
      </c>
      <c r="X59" s="49">
        <v>1.2643570811788488E-4</v>
      </c>
      <c r="Y59" s="49">
        <v>5.309609533259243E-4</v>
      </c>
    </row>
    <row r="60" spans="1:25" x14ac:dyDescent="0.3">
      <c r="A60" s="49">
        <v>545</v>
      </c>
      <c r="B60" s="49">
        <v>0.35970000000000002</v>
      </c>
      <c r="C60" s="49">
        <v>0.98029999999999995</v>
      </c>
      <c r="D60" s="49">
        <v>1.34E-2</v>
      </c>
      <c r="E60" s="49">
        <v>8.0000000000000002E-3</v>
      </c>
      <c r="F60" s="49">
        <v>1.4E-2</v>
      </c>
      <c r="H60" s="49">
        <v>0.16479604346764812</v>
      </c>
      <c r="I60" s="49">
        <v>0.92783106996786213</v>
      </c>
      <c r="J60" s="49">
        <v>0.44912305090724336</v>
      </c>
      <c r="K60" s="49">
        <v>2.3070756394791103</v>
      </c>
      <c r="L60" s="49">
        <v>6.1391909437489159E-3</v>
      </c>
      <c r="M60" s="49">
        <v>2.570288359679512E-2</v>
      </c>
      <c r="N60" s="49">
        <v>1.3183683477411849E-3</v>
      </c>
      <c r="O60" s="49">
        <v>7.4226485597428983E-3</v>
      </c>
      <c r="P60" s="49">
        <v>3.592984407257947E-3</v>
      </c>
      <c r="Q60" s="49">
        <v>1.8456605115832882E-2</v>
      </c>
      <c r="R60" s="49">
        <v>4.9113527549991331E-5</v>
      </c>
      <c r="S60" s="49">
        <v>2.0562306877436098E-4</v>
      </c>
      <c r="T60" s="49">
        <v>2.3071446085470735E-3</v>
      </c>
      <c r="U60" s="49">
        <v>1.2989634979550071E-2</v>
      </c>
      <c r="V60" s="49">
        <v>6.2877227127014074E-3</v>
      </c>
      <c r="W60" s="49">
        <v>3.2299058952707543E-2</v>
      </c>
      <c r="X60" s="49">
        <v>8.594867321248482E-5</v>
      </c>
      <c r="Y60" s="49">
        <v>3.5984037035513165E-4</v>
      </c>
    </row>
    <row r="61" spans="1:25" x14ac:dyDescent="0.3">
      <c r="A61" s="49">
        <v>550</v>
      </c>
      <c r="B61" s="49">
        <v>0.43340000000000001</v>
      </c>
      <c r="C61" s="49">
        <v>0.995</v>
      </c>
      <c r="D61" s="49">
        <v>8.6999999999999994E-3</v>
      </c>
      <c r="E61" s="49">
        <v>8.0000000000000002E-3</v>
      </c>
      <c r="F61" s="49">
        <v>1.4E-2</v>
      </c>
      <c r="H61" s="49">
        <v>0.20633638451949676</v>
      </c>
      <c r="I61" s="49">
        <v>1.1557455456896109</v>
      </c>
      <c r="J61" s="49">
        <v>0.47370720488440071</v>
      </c>
      <c r="K61" s="49">
        <v>2.4338375970398807</v>
      </c>
      <c r="L61" s="49">
        <v>4.1419624949691316E-3</v>
      </c>
      <c r="M61" s="49">
        <v>1.747745287094744E-2</v>
      </c>
      <c r="N61" s="49">
        <v>1.6506910761559742E-3</v>
      </c>
      <c r="O61" s="49">
        <v>9.2459643655168865E-3</v>
      </c>
      <c r="P61" s="49">
        <v>3.7896576390752056E-3</v>
      </c>
      <c r="Q61" s="49">
        <v>1.9470700776319048E-2</v>
      </c>
      <c r="R61" s="49">
        <v>3.3135699959753055E-5</v>
      </c>
      <c r="S61" s="49">
        <v>1.3981962296757952E-4</v>
      </c>
      <c r="T61" s="49">
        <v>2.8887093832729548E-3</v>
      </c>
      <c r="U61" s="49">
        <v>1.618043763965455E-2</v>
      </c>
      <c r="V61" s="49">
        <v>6.6319008683816101E-3</v>
      </c>
      <c r="W61" s="49">
        <v>3.4073726358558327E-2</v>
      </c>
      <c r="X61" s="49">
        <v>5.798747492956784E-5</v>
      </c>
      <c r="Y61" s="49">
        <v>2.4468434019326419E-4</v>
      </c>
    </row>
    <row r="62" spans="1:25" x14ac:dyDescent="0.3">
      <c r="A62" s="49">
        <v>555</v>
      </c>
      <c r="B62" s="49">
        <v>0.5121</v>
      </c>
      <c r="C62" s="49">
        <v>1</v>
      </c>
      <c r="D62" s="49">
        <v>5.7000000000000002E-3</v>
      </c>
      <c r="E62" s="49">
        <v>8.0000000000000002E-3</v>
      </c>
      <c r="F62" s="49">
        <v>1.4E-2</v>
      </c>
      <c r="H62" s="49">
        <v>0.25596183375634757</v>
      </c>
      <c r="I62" s="49">
        <v>1.4213717269409782</v>
      </c>
      <c r="J62" s="49">
        <v>0.49982783393155161</v>
      </c>
      <c r="K62" s="49">
        <v>2.5574918839665717</v>
      </c>
      <c r="L62" s="49">
        <v>2.8490186534098445E-3</v>
      </c>
      <c r="M62" s="49">
        <v>1.2249076248235166E-2</v>
      </c>
      <c r="N62" s="49">
        <v>2.0476946700507806E-3</v>
      </c>
      <c r="O62" s="49">
        <v>1.1370973815527825E-2</v>
      </c>
      <c r="P62" s="49">
        <v>3.9986226714524131E-3</v>
      </c>
      <c r="Q62" s="49">
        <v>2.0459935071732577E-2</v>
      </c>
      <c r="R62" s="49">
        <v>2.2792149227278756E-5</v>
      </c>
      <c r="S62" s="49">
        <v>9.7992609985881324E-5</v>
      </c>
      <c r="T62" s="49">
        <v>3.5834656725888662E-3</v>
      </c>
      <c r="U62" s="49">
        <v>1.9899204177173696E-2</v>
      </c>
      <c r="V62" s="49">
        <v>6.9975896750417224E-3</v>
      </c>
      <c r="W62" s="49">
        <v>3.5804886375532009E-2</v>
      </c>
      <c r="X62" s="49">
        <v>3.9886261147737824E-5</v>
      </c>
      <c r="Y62" s="49">
        <v>1.7148706747529234E-4</v>
      </c>
    </row>
    <row r="63" spans="1:25" x14ac:dyDescent="0.3">
      <c r="A63" s="49">
        <v>560</v>
      </c>
      <c r="B63" s="49">
        <v>0.59450000000000003</v>
      </c>
      <c r="C63" s="49">
        <v>0.995</v>
      </c>
      <c r="D63" s="49">
        <v>3.8999999999999998E-3</v>
      </c>
      <c r="E63" s="49">
        <v>8.0000000000000002E-3</v>
      </c>
      <c r="F63" s="49">
        <v>1.4E-2</v>
      </c>
      <c r="H63" s="49">
        <v>0.31258685702004363</v>
      </c>
      <c r="I63" s="49">
        <v>1.7276752299127949</v>
      </c>
      <c r="J63" s="49">
        <v>0.52316891965507717</v>
      </c>
      <c r="K63" s="49">
        <v>2.6728386232726047</v>
      </c>
      <c r="L63" s="49">
        <v>2.050611845884222E-3</v>
      </c>
      <c r="M63" s="49">
        <v>8.8923931699570937E-3</v>
      </c>
      <c r="N63" s="49">
        <v>2.5006948561603491E-3</v>
      </c>
      <c r="O63" s="49">
        <v>1.2875193751939674E-2</v>
      </c>
      <c r="P63" s="49">
        <v>4.1853513572406176E-3</v>
      </c>
      <c r="Q63" s="49">
        <v>2.0017792662045925E-2</v>
      </c>
      <c r="R63" s="49">
        <v>1.6404894767073775E-5</v>
      </c>
      <c r="S63" s="49">
        <v>6.7373281804410204E-5</v>
      </c>
      <c r="T63" s="49">
        <v>4.3762159982806111E-3</v>
      </c>
      <c r="U63" s="49">
        <v>2.4187453218779131E-2</v>
      </c>
      <c r="V63" s="49">
        <v>7.3243648751710804E-3</v>
      </c>
      <c r="W63" s="49">
        <v>3.7419740725816469E-2</v>
      </c>
      <c r="X63" s="49">
        <v>2.8708565842379107E-5</v>
      </c>
      <c r="Y63" s="49">
        <v>1.2449350437939929E-4</v>
      </c>
    </row>
    <row r="64" spans="1:25" x14ac:dyDescent="0.3">
      <c r="A64" s="49">
        <v>565</v>
      </c>
      <c r="B64" s="49">
        <v>0.6784</v>
      </c>
      <c r="C64" s="49">
        <v>0.97860000000000003</v>
      </c>
      <c r="D64" s="49">
        <v>2.7000000000000001E-3</v>
      </c>
      <c r="E64" s="49">
        <v>7.0000000000000001E-3</v>
      </c>
      <c r="F64" s="49">
        <v>1.4E-2</v>
      </c>
      <c r="H64" s="49">
        <v>0.3784832349450743</v>
      </c>
      <c r="I64" s="49">
        <v>2.0783200728991655</v>
      </c>
      <c r="J64" s="49">
        <v>0.54596652965396475</v>
      </c>
      <c r="K64" s="49">
        <v>2.7791278583570991</v>
      </c>
      <c r="L64" s="49">
        <v>1.5063454220986153E-3</v>
      </c>
      <c r="M64" s="49">
        <v>6.8854478219131272E-3</v>
      </c>
      <c r="N64" s="49">
        <v>2.6493826446155203E-3</v>
      </c>
      <c r="O64" s="49">
        <v>1.2284016539221201E-2</v>
      </c>
      <c r="P64" s="49">
        <v>3.8217657075777533E-3</v>
      </c>
      <c r="Q64" s="49">
        <v>1.6625471940055321E-2</v>
      </c>
      <c r="R64" s="49">
        <v>1.0544417954690306E-5</v>
      </c>
      <c r="S64" s="49">
        <v>4.1958966220058715E-5</v>
      </c>
      <c r="T64" s="49">
        <v>5.2987652892310406E-3</v>
      </c>
      <c r="U64" s="49">
        <v>3.0228593006124804E-2</v>
      </c>
      <c r="V64" s="49">
        <v>7.6435314151555066E-3</v>
      </c>
      <c r="W64" s="49">
        <v>4.0322001551221578E-2</v>
      </c>
      <c r="X64" s="49">
        <v>2.1088835909380613E-5</v>
      </c>
      <c r="Y64" s="49">
        <v>9.9515853773450374E-5</v>
      </c>
    </row>
    <row r="65" spans="1:25" x14ac:dyDescent="0.3">
      <c r="A65" s="49">
        <v>570</v>
      </c>
      <c r="B65" s="49">
        <v>0.7621</v>
      </c>
      <c r="C65" s="49">
        <v>0.95199999999999996</v>
      </c>
      <c r="D65" s="49">
        <v>2.0999999999999999E-3</v>
      </c>
      <c r="E65" s="49">
        <v>5.0000000000000001E-3</v>
      </c>
      <c r="F65" s="49">
        <v>1.4999999999999999E-2</v>
      </c>
      <c r="H65" s="49">
        <v>0.45284479421459201</v>
      </c>
      <c r="I65" s="49">
        <v>2.4631445841653838</v>
      </c>
      <c r="J65" s="49">
        <v>0.5656846136888749</v>
      </c>
      <c r="K65" s="49">
        <v>2.8604159743229567</v>
      </c>
      <c r="L65" s="49">
        <v>1.2478337066666359E-3</v>
      </c>
      <c r="M65" s="49">
        <v>5.9633334388114285E-3</v>
      </c>
      <c r="N65" s="49">
        <v>2.26422397107296E-3</v>
      </c>
      <c r="O65" s="49">
        <v>1.0984690322198013E-2</v>
      </c>
      <c r="P65" s="49">
        <v>2.8284230684443748E-3</v>
      </c>
      <c r="Q65" s="49">
        <v>1.2855875431514015E-2</v>
      </c>
      <c r="R65" s="49">
        <v>6.2391685333331791E-6</v>
      </c>
      <c r="S65" s="49">
        <v>2.6972918021912302E-5</v>
      </c>
      <c r="T65" s="49">
        <v>6.79267191321888E-3</v>
      </c>
      <c r="U65" s="49">
        <v>3.6947168762480755E-2</v>
      </c>
      <c r="V65" s="49">
        <v>8.4852692053331239E-3</v>
      </c>
      <c r="W65" s="49">
        <v>4.2906239614844355E-2</v>
      </c>
      <c r="X65" s="49">
        <v>1.8717505599999537E-5</v>
      </c>
      <c r="Y65" s="49">
        <v>8.9450001582171411E-5</v>
      </c>
    </row>
    <row r="66" spans="1:25" x14ac:dyDescent="0.3">
      <c r="A66" s="49">
        <v>575</v>
      </c>
      <c r="B66" s="49">
        <v>0.84250000000000003</v>
      </c>
      <c r="C66" s="49">
        <v>0.91539999999999999</v>
      </c>
      <c r="D66" s="49">
        <v>1.8E-3</v>
      </c>
      <c r="E66" s="49">
        <v>4.0000000000000001E-3</v>
      </c>
      <c r="F66" s="49">
        <v>1.4999999999999999E-2</v>
      </c>
      <c r="H66" s="49">
        <v>0.53241303945156149</v>
      </c>
      <c r="I66" s="49">
        <v>2.8702279039271099</v>
      </c>
      <c r="J66" s="49">
        <v>0.57848177604030782</v>
      </c>
      <c r="K66" s="49">
        <v>2.9076252800106674</v>
      </c>
      <c r="L66" s="49">
        <v>1.1374996688579353E-3</v>
      </c>
      <c r="M66" s="49">
        <v>5.6993990892101557E-3</v>
      </c>
      <c r="N66" s="49">
        <v>2.129652157806246E-3</v>
      </c>
      <c r="O66" s="49">
        <v>1.1480911615708439E-2</v>
      </c>
      <c r="P66" s="49">
        <v>2.3139271041612312E-3</v>
      </c>
      <c r="Q66" s="49">
        <v>1.1630501120042672E-2</v>
      </c>
      <c r="R66" s="49">
        <v>4.5499986754317412E-6</v>
      </c>
      <c r="S66" s="49">
        <v>2.2797596356840621E-5</v>
      </c>
      <c r="T66" s="49">
        <v>7.9861955917734217E-3</v>
      </c>
      <c r="U66" s="49">
        <v>4.3053418558906646E-2</v>
      </c>
      <c r="V66" s="49">
        <v>8.6772266406046177E-3</v>
      </c>
      <c r="W66" s="49">
        <v>4.3614379200160022E-2</v>
      </c>
      <c r="X66" s="49">
        <v>1.706249503286903E-5</v>
      </c>
      <c r="Y66" s="49">
        <v>8.5490986338152344E-5</v>
      </c>
    </row>
    <row r="67" spans="1:25" x14ac:dyDescent="0.3">
      <c r="A67" s="49">
        <v>580</v>
      </c>
      <c r="B67" s="49">
        <v>0.9163</v>
      </c>
      <c r="C67" s="49">
        <v>0.87</v>
      </c>
      <c r="D67" s="49">
        <v>1.6999999999999999E-3</v>
      </c>
      <c r="E67" s="49">
        <v>4.0000000000000001E-3</v>
      </c>
      <c r="F67" s="49">
        <v>1.4999999999999999E-2</v>
      </c>
      <c r="H67" s="49">
        <v>0.61567812211928252</v>
      </c>
      <c r="I67" s="49">
        <v>3.2839901433624012</v>
      </c>
      <c r="J67" s="49">
        <v>0.58456833596395918</v>
      </c>
      <c r="K67" s="49">
        <v>2.9168428982706196</v>
      </c>
      <c r="L67" s="49">
        <v>1.142259966826127E-3</v>
      </c>
      <c r="M67" s="49">
        <v>5.3517798713774703E-3</v>
      </c>
      <c r="N67" s="49">
        <v>2.46271248847713E-3</v>
      </c>
      <c r="O67" s="49">
        <v>1.4880755411513799E-2</v>
      </c>
      <c r="P67" s="49">
        <v>2.3382733438558367E-3</v>
      </c>
      <c r="Q67" s="49">
        <v>1.3122793651443202E-2</v>
      </c>
      <c r="R67" s="49">
        <v>4.569039867304508E-6</v>
      </c>
      <c r="S67" s="49">
        <v>2.3903249439822033E-5</v>
      </c>
      <c r="T67" s="49">
        <v>9.2351718317892368E-3</v>
      </c>
      <c r="U67" s="49">
        <v>5.100464698850022E-2</v>
      </c>
      <c r="V67" s="49">
        <v>8.7685250394593881E-3</v>
      </c>
      <c r="W67" s="49">
        <v>4.5208065532420023E-2</v>
      </c>
      <c r="X67" s="49">
        <v>1.7133899502391907E-5</v>
      </c>
      <c r="Y67" s="49">
        <v>8.2772828024974216E-5</v>
      </c>
    </row>
    <row r="68" spans="1:25" x14ac:dyDescent="0.3">
      <c r="A68" s="49">
        <v>585</v>
      </c>
      <c r="B68" s="49">
        <v>0.97860000000000003</v>
      </c>
      <c r="C68" s="49">
        <v>0.81630000000000003</v>
      </c>
      <c r="D68" s="49">
        <v>1.4E-3</v>
      </c>
      <c r="E68" s="49">
        <v>5.0000000000000001E-3</v>
      </c>
      <c r="F68" s="49">
        <v>1.6E-2</v>
      </c>
      <c r="H68" s="49">
        <v>0.69791793522567802</v>
      </c>
      <c r="I68" s="49">
        <v>3.6641624870430234</v>
      </c>
      <c r="J68" s="49">
        <v>0.58216882334428877</v>
      </c>
      <c r="K68" s="49">
        <v>2.8711497308511955</v>
      </c>
      <c r="L68" s="49">
        <v>9.9845198172486115E-4</v>
      </c>
      <c r="M68" s="49">
        <v>4.5533300068082176E-3</v>
      </c>
      <c r="N68" s="49">
        <v>3.4895896761283902E-3</v>
      </c>
      <c r="O68" s="49">
        <v>3.1756385978066917E-2</v>
      </c>
      <c r="P68" s="49">
        <v>2.9108441167214438E-3</v>
      </c>
      <c r="Q68" s="49">
        <v>2.4265842361689299E-2</v>
      </c>
      <c r="R68" s="49">
        <v>4.9922599086243059E-6</v>
      </c>
      <c r="S68" s="49">
        <v>3.7167050401513548E-5</v>
      </c>
      <c r="T68" s="49">
        <v>1.1166686963610849E-2</v>
      </c>
      <c r="U68" s="49">
        <v>6.0545967441667209E-2</v>
      </c>
      <c r="V68" s="49">
        <v>9.3147011735086205E-3</v>
      </c>
      <c r="W68" s="49">
        <v>4.7354123366109613E-2</v>
      </c>
      <c r="X68" s="49">
        <v>1.5975231707597779E-5</v>
      </c>
      <c r="Y68" s="49">
        <v>7.4910480161427545E-5</v>
      </c>
    </row>
    <row r="69" spans="1:25" x14ac:dyDescent="0.3">
      <c r="A69" s="49">
        <v>590</v>
      </c>
      <c r="B69" s="49">
        <v>1.0263</v>
      </c>
      <c r="C69" s="49">
        <v>0.75700000000000001</v>
      </c>
      <c r="D69" s="49">
        <v>1.1000000000000001E-3</v>
      </c>
      <c r="E69" s="49">
        <v>1.2E-2</v>
      </c>
      <c r="F69" s="49">
        <v>1.7000000000000001E-2</v>
      </c>
      <c r="H69" s="49">
        <v>0.76774705959153144</v>
      </c>
      <c r="I69" s="49">
        <v>3.9796896200804155</v>
      </c>
      <c r="J69" s="49">
        <v>0.56629106899618953</v>
      </c>
      <c r="K69" s="49">
        <v>2.7706228534486383</v>
      </c>
      <c r="L69" s="49">
        <v>8.2288002099842599E-4</v>
      </c>
      <c r="M69" s="49">
        <v>4.0069700639483096E-3</v>
      </c>
      <c r="N69" s="49">
        <v>9.2129647150983769E-3</v>
      </c>
      <c r="O69" s="49">
        <v>8.8962714862996714E-2</v>
      </c>
      <c r="P69" s="49">
        <v>6.7954928279542748E-3</v>
      </c>
      <c r="Q69" s="49">
        <v>6.0345377860546945E-2</v>
      </c>
      <c r="R69" s="49">
        <v>9.8745602519811117E-6</v>
      </c>
      <c r="S69" s="49">
        <v>8.7079040996424596E-5</v>
      </c>
      <c r="T69" s="49">
        <v>1.3051700013056035E-2</v>
      </c>
      <c r="U69" s="49">
        <v>7.3835689454671824E-2</v>
      </c>
      <c r="V69" s="49">
        <v>9.6269481729352232E-3</v>
      </c>
      <c r="W69" s="49">
        <v>5.1165274051501348E-2</v>
      </c>
      <c r="X69" s="49">
        <v>1.3988960356973243E-5</v>
      </c>
      <c r="Y69" s="49">
        <v>7.3967801121477999E-5</v>
      </c>
    </row>
    <row r="70" spans="1:25" x14ac:dyDescent="0.3">
      <c r="A70" s="49">
        <v>595</v>
      </c>
      <c r="B70" s="49">
        <v>1.0567</v>
      </c>
      <c r="C70" s="49">
        <v>0.69489999999999996</v>
      </c>
      <c r="D70" s="49">
        <v>1E-3</v>
      </c>
      <c r="E70" s="49">
        <v>3.2000000000000001E-2</v>
      </c>
      <c r="F70" s="49">
        <v>0.02</v>
      </c>
      <c r="H70" s="49">
        <v>0.82412878844063464</v>
      </c>
      <c r="I70" s="49">
        <v>4.2057498883805122</v>
      </c>
      <c r="J70" s="49">
        <v>0.54195807238326577</v>
      </c>
      <c r="K70" s="49">
        <v>2.6293868169994017</v>
      </c>
      <c r="L70" s="49">
        <v>7.7990800458089767E-4</v>
      </c>
      <c r="M70" s="49">
        <v>3.5656072679229093E-3</v>
      </c>
      <c r="N70" s="49">
        <v>2.6372121230100309E-2</v>
      </c>
      <c r="O70" s="49">
        <v>0.22254654103661231</v>
      </c>
      <c r="P70" s="49">
        <v>1.7342658316264505E-2</v>
      </c>
      <c r="Q70" s="49">
        <v>0.13639453522167155</v>
      </c>
      <c r="R70" s="49">
        <v>2.4957056146588726E-5</v>
      </c>
      <c r="S70" s="49">
        <v>1.8034876008883035E-4</v>
      </c>
      <c r="T70" s="49">
        <v>1.6482575768812693E-2</v>
      </c>
      <c r="U70" s="49">
        <v>9.9132993188562724E-2</v>
      </c>
      <c r="V70" s="49">
        <v>1.0839161447665316E-2</v>
      </c>
      <c r="W70" s="49">
        <v>6.1509177792276687E-2</v>
      </c>
      <c r="X70" s="49">
        <v>1.5598160091617953E-5</v>
      </c>
      <c r="Y70" s="49">
        <v>8.2623006153752839E-5</v>
      </c>
    </row>
    <row r="71" spans="1:25" x14ac:dyDescent="0.3">
      <c r="A71" s="49">
        <v>600</v>
      </c>
      <c r="B71" s="49">
        <v>1.0622</v>
      </c>
      <c r="C71" s="49">
        <v>0.63100000000000001</v>
      </c>
      <c r="D71" s="49">
        <v>8.0000000000000004E-4</v>
      </c>
      <c r="E71" s="49">
        <v>7.2999999999999995E-2</v>
      </c>
      <c r="F71" s="49">
        <v>2.7E-2</v>
      </c>
      <c r="H71" s="49">
        <v>0.85817116691157014</v>
      </c>
      <c r="I71" s="49">
        <v>4.3087940691978606</v>
      </c>
      <c r="J71" s="49">
        <v>0.5097966544164948</v>
      </c>
      <c r="K71" s="49">
        <v>2.4472115431832151</v>
      </c>
      <c r="L71" s="49">
        <v>6.4633490258826599E-4</v>
      </c>
      <c r="M71" s="49">
        <v>2.8572485907776279E-3</v>
      </c>
      <c r="N71" s="49">
        <v>6.2646495184544612E-2</v>
      </c>
      <c r="O71" s="49">
        <v>0.43136373925506627</v>
      </c>
      <c r="P71" s="49">
        <v>3.721515577240412E-2</v>
      </c>
      <c r="Q71" s="49">
        <v>0.2419733176380415</v>
      </c>
      <c r="R71" s="49">
        <v>4.7182447888943412E-5</v>
      </c>
      <c r="S71" s="49">
        <v>2.7561535917934284E-4</v>
      </c>
      <c r="T71" s="49">
        <v>2.3170621506612393E-2</v>
      </c>
      <c r="U71" s="49">
        <v>0.1444611998432884</v>
      </c>
      <c r="V71" s="49">
        <v>1.376450966924536E-2</v>
      </c>
      <c r="W71" s="49">
        <v>8.1320070458792526E-2</v>
      </c>
      <c r="X71" s="49">
        <v>1.7451042369883182E-5</v>
      </c>
      <c r="Y71" s="49">
        <v>9.3284059296986493E-5</v>
      </c>
    </row>
    <row r="72" spans="1:25" x14ac:dyDescent="0.3">
      <c r="A72" s="49">
        <v>605</v>
      </c>
      <c r="B72" s="49">
        <v>1.0456000000000001</v>
      </c>
      <c r="C72" s="49">
        <v>0.56679999999999997</v>
      </c>
      <c r="D72" s="49">
        <v>5.9999999999999995E-4</v>
      </c>
      <c r="E72" s="49">
        <v>0.127</v>
      </c>
      <c r="F72" s="49">
        <v>0.04</v>
      </c>
      <c r="H72" s="49">
        <v>0.86534646076757404</v>
      </c>
      <c r="I72" s="49">
        <v>4.2721707756592391</v>
      </c>
      <c r="J72" s="49">
        <v>0.46908796285679122</v>
      </c>
      <c r="K72" s="49">
        <v>2.2306978901275882</v>
      </c>
      <c r="L72" s="49">
        <v>4.9656453372278538E-4</v>
      </c>
      <c r="M72" s="49">
        <v>1.8724121193878444E-3</v>
      </c>
      <c r="N72" s="49">
        <v>0.1098990005174819</v>
      </c>
      <c r="O72" s="49">
        <v>0.6585499428144399</v>
      </c>
      <c r="P72" s="49">
        <v>5.9574171282812484E-2</v>
      </c>
      <c r="Q72" s="49">
        <v>0.3414874211104123</v>
      </c>
      <c r="R72" s="49">
        <v>6.3063695782793742E-5</v>
      </c>
      <c r="S72" s="49">
        <v>2.7250138234170465E-4</v>
      </c>
      <c r="T72" s="49">
        <v>3.4613858430702964E-2</v>
      </c>
      <c r="U72" s="49">
        <v>0.20462770500621441</v>
      </c>
      <c r="V72" s="49">
        <v>1.8763518514271649E-2</v>
      </c>
      <c r="W72" s="49">
        <v>0.10615556333287329</v>
      </c>
      <c r="X72" s="49">
        <v>1.9862581348911414E-5</v>
      </c>
      <c r="Y72" s="49">
        <v>8.4992497336807861E-5</v>
      </c>
    </row>
    <row r="73" spans="1:25" x14ac:dyDescent="0.3">
      <c r="A73" s="49">
        <v>610</v>
      </c>
      <c r="B73" s="49">
        <v>1.0025999999999999</v>
      </c>
      <c r="C73" s="49">
        <v>0.503</v>
      </c>
      <c r="D73" s="49">
        <v>2.9999999999999997E-4</v>
      </c>
      <c r="E73" s="49">
        <v>0.182</v>
      </c>
      <c r="F73" s="49">
        <v>5.6000000000000001E-2</v>
      </c>
      <c r="H73" s="49">
        <v>0.84352184949612141</v>
      </c>
      <c r="I73" s="49">
        <v>4.1015373094119498</v>
      </c>
      <c r="J73" s="49">
        <v>0.42319119319424409</v>
      </c>
      <c r="K73" s="49">
        <v>1.9948851237766698</v>
      </c>
      <c r="L73" s="49">
        <v>2.5240031403235232E-4</v>
      </c>
      <c r="M73" s="49">
        <v>1.0557093711149059E-3</v>
      </c>
      <c r="N73" s="49">
        <v>0.15352097660829409</v>
      </c>
      <c r="O73" s="49">
        <v>0.85010188996790048</v>
      </c>
      <c r="P73" s="49">
        <v>7.7020797161352419E-2</v>
      </c>
      <c r="Q73" s="49">
        <v>0.41178826384848904</v>
      </c>
      <c r="R73" s="49">
        <v>4.5936857153888119E-5</v>
      </c>
      <c r="S73" s="49">
        <v>2.1422395201668222E-4</v>
      </c>
      <c r="T73" s="49">
        <v>4.7237223571782803E-2</v>
      </c>
      <c r="U73" s="49">
        <v>0.25758434692647225</v>
      </c>
      <c r="V73" s="49">
        <v>2.369870681887767E-2</v>
      </c>
      <c r="W73" s="49">
        <v>0.12483026690256835</v>
      </c>
      <c r="X73" s="49">
        <v>1.413441758581173E-5</v>
      </c>
      <c r="Y73" s="49">
        <v>6.5065644986911104E-5</v>
      </c>
    </row>
    <row r="74" spans="1:25" x14ac:dyDescent="0.3">
      <c r="A74" s="49">
        <v>615</v>
      </c>
      <c r="B74" s="49">
        <v>0.93840000000000001</v>
      </c>
      <c r="C74" s="49">
        <v>0.44119999999999998</v>
      </c>
      <c r="D74" s="49">
        <v>2.0000000000000001E-4</v>
      </c>
      <c r="E74" s="49">
        <v>0.23400000000000001</v>
      </c>
      <c r="F74" s="49">
        <v>7.0000000000000007E-2</v>
      </c>
      <c r="H74" s="49">
        <v>0.79709307426865861</v>
      </c>
      <c r="I74" s="49">
        <v>3.8129755289605383</v>
      </c>
      <c r="J74" s="49">
        <v>0.37476285631642386</v>
      </c>
      <c r="K74" s="49">
        <v>1.7486025098138454</v>
      </c>
      <c r="L74" s="49">
        <v>1.698834344136101E-4</v>
      </c>
      <c r="M74" s="49">
        <v>8.5079539392000187E-4</v>
      </c>
      <c r="N74" s="49">
        <v>0.18651977937886613</v>
      </c>
      <c r="O74" s="49">
        <v>0.97232695888147735</v>
      </c>
      <c r="P74" s="49">
        <v>8.7694508378043184E-2</v>
      </c>
      <c r="Q74" s="49">
        <v>0.44488758353344232</v>
      </c>
      <c r="R74" s="49">
        <v>3.9752723652784765E-5</v>
      </c>
      <c r="S74" s="49">
        <v>2.1783394172426339E-4</v>
      </c>
      <c r="T74" s="49">
        <v>5.5796515198806108E-2</v>
      </c>
      <c r="U74" s="49">
        <v>0.2923916868332822</v>
      </c>
      <c r="V74" s="49">
        <v>2.6233399942149672E-2</v>
      </c>
      <c r="W74" s="49">
        <v>0.13376591085328818</v>
      </c>
      <c r="X74" s="49">
        <v>1.1891840408952709E-5</v>
      </c>
      <c r="Y74" s="49">
        <v>6.5520892884803809E-5</v>
      </c>
    </row>
    <row r="75" spans="1:25" x14ac:dyDescent="0.3">
      <c r="A75" s="49">
        <v>620</v>
      </c>
      <c r="B75" s="49">
        <v>0.85440000000000005</v>
      </c>
      <c r="C75" s="49">
        <v>0.38100000000000001</v>
      </c>
      <c r="D75" s="49">
        <v>2.0000000000000001E-4</v>
      </c>
      <c r="E75" s="49">
        <v>0.27800000000000002</v>
      </c>
      <c r="F75" s="49">
        <v>8.4000000000000005E-2</v>
      </c>
      <c r="H75" s="49">
        <v>0.72809713731555681</v>
      </c>
      <c r="I75" s="49">
        <v>3.4223148634809482</v>
      </c>
      <c r="J75" s="49">
        <v>0.32467814760911418</v>
      </c>
      <c r="K75" s="49">
        <v>1.4961046297116996</v>
      </c>
      <c r="L75" s="49">
        <v>1.7043472315439063E-4</v>
      </c>
      <c r="M75" s="49">
        <v>6.3929841557722709E-4</v>
      </c>
      <c r="N75" s="49">
        <v>0.20241100417372482</v>
      </c>
      <c r="O75" s="49">
        <v>1.0138843408351939</v>
      </c>
      <c r="P75" s="49">
        <v>9.0260525035333744E-2</v>
      </c>
      <c r="Q75" s="49">
        <v>0.44260904822672009</v>
      </c>
      <c r="R75" s="49">
        <v>4.7380853036920598E-5</v>
      </c>
      <c r="S75" s="49">
        <v>1.8604021223042789E-4</v>
      </c>
      <c r="T75" s="49">
        <v>6.1160159534506778E-2</v>
      </c>
      <c r="U75" s="49">
        <v>0.3034951687343202</v>
      </c>
      <c r="V75" s="49">
        <v>2.7272964399165593E-2</v>
      </c>
      <c r="W75" s="49">
        <v>0.13251688150267191</v>
      </c>
      <c r="X75" s="49">
        <v>1.4316516744968814E-5</v>
      </c>
      <c r="Y75" s="49">
        <v>5.5833182985399577E-5</v>
      </c>
    </row>
    <row r="76" spans="1:25" x14ac:dyDescent="0.3">
      <c r="A76" s="49">
        <v>625</v>
      </c>
      <c r="B76" s="49">
        <v>0.75139999999999996</v>
      </c>
      <c r="C76" s="49">
        <v>0.32100000000000001</v>
      </c>
      <c r="D76" s="49">
        <v>1E-4</v>
      </c>
      <c r="E76" s="49">
        <v>0.317</v>
      </c>
      <c r="F76" s="49">
        <v>9.4E-2</v>
      </c>
      <c r="H76" s="49">
        <v>0.64082880807682241</v>
      </c>
      <c r="I76" s="49">
        <v>2.9771907612287576</v>
      </c>
      <c r="J76" s="49">
        <v>0.27376370427556562</v>
      </c>
      <c r="K76" s="49">
        <v>1.2516671473245398</v>
      </c>
      <c r="L76" s="49">
        <v>8.5284643076500205E-5</v>
      </c>
      <c r="M76" s="49">
        <v>2.132116076912505E-4</v>
      </c>
      <c r="N76" s="49">
        <v>0.2031427321603527</v>
      </c>
      <c r="O76" s="49">
        <v>0.9891483897637271</v>
      </c>
      <c r="P76" s="49">
        <v>8.6783094255354298E-2</v>
      </c>
      <c r="Q76" s="49">
        <v>0.41549799596085468</v>
      </c>
      <c r="R76" s="49">
        <v>2.7035231855250566E-5</v>
      </c>
      <c r="S76" s="49">
        <v>6.758807963812642E-5</v>
      </c>
      <c r="T76" s="49">
        <v>6.0237907959221307E-2</v>
      </c>
      <c r="U76" s="49">
        <v>0.29360711896587016</v>
      </c>
      <c r="V76" s="49">
        <v>2.5733788201903168E-2</v>
      </c>
      <c r="W76" s="49">
        <v>0.12332929071486298</v>
      </c>
      <c r="X76" s="49">
        <v>8.0167564491910186E-6</v>
      </c>
      <c r="Y76" s="49">
        <v>2.0041891122977546E-5</v>
      </c>
    </row>
    <row r="77" spans="1:25" x14ac:dyDescent="0.3">
      <c r="A77" s="49">
        <v>630</v>
      </c>
      <c r="B77" s="49">
        <v>0.64239999999999997</v>
      </c>
      <c r="C77" s="49">
        <v>0.26500000000000001</v>
      </c>
      <c r="D77" s="49">
        <v>0</v>
      </c>
      <c r="E77" s="49">
        <v>0.35</v>
      </c>
      <c r="F77" s="49">
        <v>0.104</v>
      </c>
      <c r="H77" s="49">
        <v>0.55004749641468054</v>
      </c>
      <c r="I77" s="49">
        <v>2.5443319236466779</v>
      </c>
      <c r="J77" s="49">
        <v>0.22690315465425026</v>
      </c>
      <c r="K77" s="49">
        <v>1.0354609879944832</v>
      </c>
      <c r="L77" s="49">
        <v>0</v>
      </c>
      <c r="M77" s="49">
        <v>0</v>
      </c>
      <c r="N77" s="49">
        <v>0.19251662374513817</v>
      </c>
      <c r="O77" s="49">
        <v>0.92676178193724645</v>
      </c>
      <c r="P77" s="49">
        <v>7.9416104128987586E-2</v>
      </c>
      <c r="Q77" s="49">
        <v>0.37692564194019368</v>
      </c>
      <c r="R77" s="49">
        <v>0</v>
      </c>
      <c r="S77" s="49">
        <v>0</v>
      </c>
      <c r="T77" s="49">
        <v>5.720493962712677E-2</v>
      </c>
      <c r="U77" s="49">
        <v>0.27396422552013427</v>
      </c>
      <c r="V77" s="49">
        <v>2.3597928084042027E-2</v>
      </c>
      <c r="W77" s="49">
        <v>0.11143356756229711</v>
      </c>
      <c r="X77" s="49">
        <v>0</v>
      </c>
      <c r="Y77" s="49">
        <v>0</v>
      </c>
    </row>
    <row r="78" spans="1:25" x14ac:dyDescent="0.3">
      <c r="A78" s="49">
        <v>635</v>
      </c>
      <c r="B78" s="49">
        <v>0.54190000000000005</v>
      </c>
      <c r="C78" s="49">
        <v>0.217</v>
      </c>
      <c r="D78" s="49">
        <v>0</v>
      </c>
      <c r="E78" s="49">
        <v>0.38100000000000001</v>
      </c>
      <c r="F78" s="49">
        <v>0.112</v>
      </c>
      <c r="H78" s="49">
        <v>0.46768527304399055</v>
      </c>
      <c r="I78" s="49">
        <v>2.1346875096251066</v>
      </c>
      <c r="J78" s="49">
        <v>0.18728124054354298</v>
      </c>
      <c r="K78" s="49">
        <v>0.84542571182469306</v>
      </c>
      <c r="L78" s="49">
        <v>0</v>
      </c>
      <c r="M78" s="49">
        <v>0</v>
      </c>
      <c r="N78" s="49">
        <v>0.17818808902976041</v>
      </c>
      <c r="O78" s="49">
        <v>0.84228017097761954</v>
      </c>
      <c r="P78" s="49">
        <v>7.1354152647089872E-2</v>
      </c>
      <c r="Q78" s="49">
        <v>0.33342387451918309</v>
      </c>
      <c r="R78" s="49">
        <v>0</v>
      </c>
      <c r="S78" s="49">
        <v>0</v>
      </c>
      <c r="T78" s="49">
        <v>5.2380750580926942E-2</v>
      </c>
      <c r="U78" s="49">
        <v>0.24584332136711784</v>
      </c>
      <c r="V78" s="49">
        <v>2.0975498940876813E-2</v>
      </c>
      <c r="W78" s="49">
        <v>9.7328237997626466E-2</v>
      </c>
      <c r="X78" s="49">
        <v>0</v>
      </c>
      <c r="Y78" s="49">
        <v>0</v>
      </c>
    </row>
    <row r="79" spans="1:25" x14ac:dyDescent="0.3">
      <c r="A79" s="49">
        <v>640</v>
      </c>
      <c r="B79" s="49">
        <v>0.44790000000000002</v>
      </c>
      <c r="C79" s="49">
        <v>0.17499999999999999</v>
      </c>
      <c r="D79" s="49">
        <v>0</v>
      </c>
      <c r="E79" s="49">
        <v>0.41099999999999998</v>
      </c>
      <c r="F79" s="49">
        <v>0.11899999999999999</v>
      </c>
      <c r="H79" s="49">
        <v>0.38618973080605207</v>
      </c>
      <c r="I79" s="49">
        <v>1.7350879248615798</v>
      </c>
      <c r="J79" s="49">
        <v>0.15088904418633423</v>
      </c>
      <c r="K79" s="49">
        <v>0.67201362826622169</v>
      </c>
      <c r="L79" s="49">
        <v>0</v>
      </c>
      <c r="M79" s="49">
        <v>0</v>
      </c>
      <c r="N79" s="49">
        <v>0.1587239793612874</v>
      </c>
      <c r="O79" s="49">
        <v>0.74005761304273499</v>
      </c>
      <c r="P79" s="49">
        <v>6.2015397160583366E-2</v>
      </c>
      <c r="Q79" s="49">
        <v>0.28651528684043065</v>
      </c>
      <c r="R79" s="49">
        <v>0</v>
      </c>
      <c r="S79" s="49">
        <v>0</v>
      </c>
      <c r="T79" s="49">
        <v>4.5956577965920196E-2</v>
      </c>
      <c r="U79" s="49">
        <v>0.21263237184129957</v>
      </c>
      <c r="V79" s="49">
        <v>1.7955796258173774E-2</v>
      </c>
      <c r="W79" s="49">
        <v>8.232794990608347E-2</v>
      </c>
      <c r="X79" s="49">
        <v>0</v>
      </c>
      <c r="Y79" s="49">
        <v>0</v>
      </c>
    </row>
    <row r="80" spans="1:25" x14ac:dyDescent="0.3">
      <c r="A80" s="49">
        <v>645</v>
      </c>
      <c r="B80" s="49">
        <v>0.36080000000000001</v>
      </c>
      <c r="C80" s="49">
        <v>0.13819999999999999</v>
      </c>
      <c r="D80" s="49">
        <v>0</v>
      </c>
      <c r="E80" s="49">
        <v>0.44600000000000001</v>
      </c>
      <c r="F80" s="49">
        <v>0.127</v>
      </c>
      <c r="H80" s="49">
        <v>0.30784543913857981</v>
      </c>
      <c r="I80" s="49">
        <v>1.3567422202001276</v>
      </c>
      <c r="J80" s="49">
        <v>0.11791640712015446</v>
      </c>
      <c r="K80" s="49">
        <v>0.51638806397972847</v>
      </c>
      <c r="L80" s="49">
        <v>0</v>
      </c>
      <c r="M80" s="49">
        <v>0</v>
      </c>
      <c r="N80" s="49">
        <v>0.13729906585580659</v>
      </c>
      <c r="O80" s="49">
        <v>0.62037237439045234</v>
      </c>
      <c r="P80" s="49">
        <v>5.2590717575588891E-2</v>
      </c>
      <c r="Q80" s="49">
        <v>0.23607059973562178</v>
      </c>
      <c r="R80" s="49">
        <v>0</v>
      </c>
      <c r="S80" s="49">
        <v>0</v>
      </c>
      <c r="T80" s="49">
        <v>3.9096370770599638E-2</v>
      </c>
      <c r="U80" s="49">
        <v>0.17582903369953828</v>
      </c>
      <c r="V80" s="49">
        <v>1.4975383704259616E-2</v>
      </c>
      <c r="W80" s="49">
        <v>6.6910866402501573E-2</v>
      </c>
      <c r="X80" s="49">
        <v>0</v>
      </c>
      <c r="Y80" s="49">
        <v>0</v>
      </c>
    </row>
    <row r="81" spans="1:25" x14ac:dyDescent="0.3">
      <c r="A81" s="49">
        <v>650</v>
      </c>
      <c r="B81" s="49">
        <v>0.28349999999999997</v>
      </c>
      <c r="C81" s="49">
        <v>0.107</v>
      </c>
      <c r="D81" s="49">
        <v>0</v>
      </c>
      <c r="E81" s="49">
        <v>0.47199999999999998</v>
      </c>
      <c r="F81" s="49">
        <v>0.13300000000000001</v>
      </c>
      <c r="H81" s="49">
        <v>0.23485144894147117</v>
      </c>
      <c r="I81" s="49">
        <v>1.011595696410549</v>
      </c>
      <c r="J81" s="49">
        <v>8.8638818471736922E-2</v>
      </c>
      <c r="K81" s="49">
        <v>0.3799715923295055</v>
      </c>
      <c r="L81" s="49">
        <v>0</v>
      </c>
      <c r="M81" s="49">
        <v>0</v>
      </c>
      <c r="N81" s="49">
        <v>0.11084988390037438</v>
      </c>
      <c r="O81" s="49">
        <v>0.48808484555720089</v>
      </c>
      <c r="P81" s="49">
        <v>4.1837522318659823E-2</v>
      </c>
      <c r="Q81" s="49">
        <v>0.18330595523328067</v>
      </c>
      <c r="R81" s="49">
        <v>0</v>
      </c>
      <c r="S81" s="49">
        <v>0</v>
      </c>
      <c r="T81" s="49">
        <v>3.1235242709215669E-2</v>
      </c>
      <c r="U81" s="49">
        <v>0.13666456299288737</v>
      </c>
      <c r="V81" s="49">
        <v>1.1788962856741012E-2</v>
      </c>
      <c r="W81" s="49">
        <v>5.1328094510575045E-2</v>
      </c>
      <c r="X81" s="49">
        <v>0</v>
      </c>
      <c r="Y81" s="49">
        <v>0</v>
      </c>
    </row>
    <row r="82" spans="1:25" x14ac:dyDescent="0.3">
      <c r="A82" s="49">
        <v>655</v>
      </c>
      <c r="B82" s="49">
        <v>0.21870000000000001</v>
      </c>
      <c r="C82" s="49">
        <v>8.1600000000000006E-2</v>
      </c>
      <c r="D82" s="49">
        <v>0</v>
      </c>
      <c r="E82" s="49">
        <v>0.497</v>
      </c>
      <c r="F82" s="49">
        <v>0.13800000000000001</v>
      </c>
      <c r="H82" s="49">
        <v>0.16978682962274844</v>
      </c>
      <c r="I82" s="49">
        <v>0.71561267623086633</v>
      </c>
      <c r="J82" s="49">
        <v>6.3349818460065266E-2</v>
      </c>
      <c r="K82" s="49">
        <v>0.26607546629942758</v>
      </c>
      <c r="L82" s="49">
        <v>0</v>
      </c>
      <c r="M82" s="49">
        <v>0</v>
      </c>
      <c r="N82" s="49">
        <v>8.4384054322505966E-2</v>
      </c>
      <c r="O82" s="49">
        <v>0.36119126652804645</v>
      </c>
      <c r="P82" s="49">
        <v>3.1484859774652436E-2</v>
      </c>
      <c r="Q82" s="49">
        <v>0.13428582423365154</v>
      </c>
      <c r="R82" s="49">
        <v>0</v>
      </c>
      <c r="S82" s="49">
        <v>0</v>
      </c>
      <c r="T82" s="49">
        <v>2.3430582487939285E-2</v>
      </c>
      <c r="U82" s="49">
        <v>0.10079256853507752</v>
      </c>
      <c r="V82" s="49">
        <v>8.7422749474890069E-3</v>
      </c>
      <c r="W82" s="49">
        <v>3.7472320790365859E-2</v>
      </c>
      <c r="X82" s="49">
        <v>0</v>
      </c>
      <c r="Y82" s="49">
        <v>0</v>
      </c>
    </row>
    <row r="83" spans="1:25" x14ac:dyDescent="0.3">
      <c r="A83" s="49">
        <v>660</v>
      </c>
      <c r="B83" s="49">
        <v>0.16489999999999999</v>
      </c>
      <c r="C83" s="49">
        <v>6.0999999999999999E-2</v>
      </c>
      <c r="D83" s="49">
        <v>0</v>
      </c>
      <c r="E83" s="49">
        <v>0.51600000000000001</v>
      </c>
      <c r="F83" s="49">
        <v>0.14499999999999999</v>
      </c>
      <c r="H83" s="49">
        <v>0.11645824086959809</v>
      </c>
      <c r="I83" s="49">
        <v>0.48122548593389314</v>
      </c>
      <c r="J83" s="49">
        <v>4.3080368059705783E-2</v>
      </c>
      <c r="K83" s="49">
        <v>0.17764780806751068</v>
      </c>
      <c r="L83" s="49">
        <v>0</v>
      </c>
      <c r="M83" s="49">
        <v>0</v>
      </c>
      <c r="N83" s="49">
        <v>6.0092452288712621E-2</v>
      </c>
      <c r="O83" s="49">
        <v>0.25040322946324772</v>
      </c>
      <c r="P83" s="49">
        <v>2.2229469918808184E-2</v>
      </c>
      <c r="Q83" s="49">
        <v>9.2435684729936241E-2</v>
      </c>
      <c r="R83" s="49">
        <v>0</v>
      </c>
      <c r="S83" s="49">
        <v>0</v>
      </c>
      <c r="T83" s="49">
        <v>1.6886444926091721E-2</v>
      </c>
      <c r="U83" s="49">
        <v>7.1108254646733773E-2</v>
      </c>
      <c r="V83" s="49">
        <v>6.2466533686573377E-3</v>
      </c>
      <c r="W83" s="49">
        <v>2.6248560385216772E-2</v>
      </c>
      <c r="X83" s="49">
        <v>0</v>
      </c>
      <c r="Y83" s="49">
        <v>0</v>
      </c>
    </row>
    <row r="84" spans="1:25" x14ac:dyDescent="0.3">
      <c r="A84" s="49">
        <v>665</v>
      </c>
      <c r="B84" s="49">
        <v>0.1212</v>
      </c>
      <c r="C84" s="49">
        <v>4.4600000000000001E-2</v>
      </c>
      <c r="D84" s="49">
        <v>0</v>
      </c>
      <c r="E84" s="49">
        <v>0.52700000000000002</v>
      </c>
      <c r="F84" s="49">
        <v>0.152</v>
      </c>
      <c r="H84" s="49">
        <v>7.6031953503959152E-2</v>
      </c>
      <c r="I84" s="49">
        <v>0.30986202650624178</v>
      </c>
      <c r="J84" s="49">
        <v>2.7978755167298499E-2</v>
      </c>
      <c r="K84" s="49">
        <v>0.11380305002217078</v>
      </c>
      <c r="L84" s="49">
        <v>0</v>
      </c>
      <c r="M84" s="49">
        <v>0</v>
      </c>
      <c r="N84" s="49">
        <v>4.0068839496586475E-2</v>
      </c>
      <c r="O84" s="49">
        <v>0.16449510939625284</v>
      </c>
      <c r="P84" s="49">
        <v>1.474480397316631E-2</v>
      </c>
      <c r="Q84" s="49">
        <v>6.0412768982723242E-2</v>
      </c>
      <c r="R84" s="49">
        <v>0</v>
      </c>
      <c r="S84" s="49">
        <v>0</v>
      </c>
      <c r="T84" s="49">
        <v>1.155685693260179E-2</v>
      </c>
      <c r="U84" s="49">
        <v>4.817706731366584E-2</v>
      </c>
      <c r="V84" s="49">
        <v>4.252770785429372E-3</v>
      </c>
      <c r="W84" s="49">
        <v>1.769276906230528E-2</v>
      </c>
      <c r="X84" s="49">
        <v>0</v>
      </c>
      <c r="Y84" s="49">
        <v>0</v>
      </c>
    </row>
    <row r="85" spans="1:25" x14ac:dyDescent="0.3">
      <c r="A85" s="49">
        <v>670</v>
      </c>
      <c r="B85" s="49">
        <v>8.7400000000000005E-2</v>
      </c>
      <c r="C85" s="49">
        <v>3.2000000000000001E-2</v>
      </c>
      <c r="D85" s="49">
        <v>0</v>
      </c>
      <c r="E85" s="49">
        <v>0.53700000000000003</v>
      </c>
      <c r="F85" s="49">
        <v>0.161</v>
      </c>
      <c r="H85" s="49">
        <v>4.7912857098537549E-2</v>
      </c>
      <c r="I85" s="49">
        <v>0.19530216908943729</v>
      </c>
      <c r="J85" s="49">
        <v>1.7542464841569811E-2</v>
      </c>
      <c r="K85" s="49">
        <v>7.1404347813983762E-2</v>
      </c>
      <c r="L85" s="49">
        <v>0</v>
      </c>
      <c r="M85" s="49">
        <v>0</v>
      </c>
      <c r="N85" s="49">
        <v>2.5729204261914666E-2</v>
      </c>
      <c r="O85" s="49">
        <v>0.10495278482737094</v>
      </c>
      <c r="P85" s="49">
        <v>9.4203036199229893E-3</v>
      </c>
      <c r="Q85" s="49">
        <v>3.8371682961819344E-2</v>
      </c>
      <c r="R85" s="49">
        <v>0</v>
      </c>
      <c r="S85" s="49">
        <v>0</v>
      </c>
      <c r="T85" s="49">
        <v>7.713969992864546E-3</v>
      </c>
      <c r="U85" s="49">
        <v>3.2274369513173432E-2</v>
      </c>
      <c r="V85" s="49">
        <v>2.8243368394927399E-3</v>
      </c>
      <c r="W85" s="49">
        <v>1.1799130040862037E-2</v>
      </c>
      <c r="X85" s="49">
        <v>0</v>
      </c>
      <c r="Y85" s="49">
        <v>0</v>
      </c>
    </row>
    <row r="86" spans="1:25" x14ac:dyDescent="0.3">
      <c r="A86" s="49">
        <v>675</v>
      </c>
      <c r="B86" s="49">
        <v>6.3600000000000004E-2</v>
      </c>
      <c r="C86" s="49">
        <v>2.3199999999999998E-2</v>
      </c>
      <c r="D86" s="49">
        <v>0</v>
      </c>
      <c r="E86" s="49">
        <v>0.53800000000000003</v>
      </c>
      <c r="F86" s="49">
        <v>0.17199999999999999</v>
      </c>
      <c r="H86" s="49">
        <v>3.020801053723737E-2</v>
      </c>
      <c r="I86" s="49">
        <v>0.12348994953094747</v>
      </c>
      <c r="J86" s="49">
        <v>1.1019274284023694E-2</v>
      </c>
      <c r="K86" s="49">
        <v>4.4973157808211352E-2</v>
      </c>
      <c r="L86" s="49">
        <v>0</v>
      </c>
      <c r="M86" s="49">
        <v>0</v>
      </c>
      <c r="N86" s="49">
        <v>1.6251909669033705E-2</v>
      </c>
      <c r="O86" s="49">
        <v>6.6629472540401163E-2</v>
      </c>
      <c r="P86" s="49">
        <v>5.9283695648047483E-3</v>
      </c>
      <c r="Q86" s="49">
        <v>2.4265258789210317E-2</v>
      </c>
      <c r="R86" s="49">
        <v>0</v>
      </c>
      <c r="S86" s="49">
        <v>0</v>
      </c>
      <c r="T86" s="49">
        <v>5.195777812404827E-3</v>
      </c>
      <c r="U86" s="49">
        <v>2.1767940474389357E-2</v>
      </c>
      <c r="V86" s="49">
        <v>1.8953151768520751E-3</v>
      </c>
      <c r="W86" s="49">
        <v>7.9270578360920232E-3</v>
      </c>
      <c r="X86" s="49">
        <v>0</v>
      </c>
      <c r="Y86" s="49">
        <v>0</v>
      </c>
    </row>
    <row r="87" spans="1:25" x14ac:dyDescent="0.3">
      <c r="A87" s="49">
        <v>680</v>
      </c>
      <c r="B87" s="49">
        <v>4.6800000000000001E-2</v>
      </c>
      <c r="C87" s="49">
        <v>1.7000000000000001E-2</v>
      </c>
      <c r="D87" s="49">
        <v>0</v>
      </c>
      <c r="E87" s="49">
        <v>0.54200000000000004</v>
      </c>
      <c r="F87" s="49">
        <v>0.183</v>
      </c>
      <c r="H87" s="49">
        <v>1.918796927514162E-2</v>
      </c>
      <c r="I87" s="49">
        <v>7.6919834618124516E-2</v>
      </c>
      <c r="J87" s="49">
        <v>6.9699888392608447E-3</v>
      </c>
      <c r="K87" s="49">
        <v>2.7896216658037175E-2</v>
      </c>
      <c r="L87" s="49">
        <v>0</v>
      </c>
      <c r="M87" s="49">
        <v>0</v>
      </c>
      <c r="N87" s="49">
        <v>1.0399879347126759E-2</v>
      </c>
      <c r="O87" s="49">
        <v>4.1748450185884037E-2</v>
      </c>
      <c r="P87" s="49">
        <v>3.777733950879378E-3</v>
      </c>
      <c r="Q87" s="49">
        <v>1.5140691917775922E-2</v>
      </c>
      <c r="R87" s="49">
        <v>0</v>
      </c>
      <c r="S87" s="49">
        <v>0</v>
      </c>
      <c r="T87" s="49">
        <v>3.5113983773509163E-3</v>
      </c>
      <c r="U87" s="49">
        <v>1.4452678583710306E-2</v>
      </c>
      <c r="V87" s="49">
        <v>1.2755079575847345E-3</v>
      </c>
      <c r="W87" s="49">
        <v>5.2411338276993095E-3</v>
      </c>
      <c r="X87" s="49">
        <v>0</v>
      </c>
      <c r="Y87" s="49">
        <v>0</v>
      </c>
    </row>
    <row r="88" spans="1:25" x14ac:dyDescent="0.3">
      <c r="A88" s="49">
        <v>685</v>
      </c>
      <c r="B88" s="49">
        <v>3.2899999999999999E-2</v>
      </c>
      <c r="C88" s="49">
        <v>1.1900000000000001E-2</v>
      </c>
      <c r="D88" s="49">
        <v>0</v>
      </c>
      <c r="E88" s="49">
        <v>0.54400000000000004</v>
      </c>
      <c r="F88" s="49">
        <v>0.19600000000000001</v>
      </c>
      <c r="H88" s="49">
        <v>1.1579964572108191E-2</v>
      </c>
      <c r="I88" s="49">
        <v>4.5949239820007176E-2</v>
      </c>
      <c r="J88" s="49">
        <v>4.1884978239540268E-3</v>
      </c>
      <c r="K88" s="49">
        <v>1.6611971114767927E-2</v>
      </c>
      <c r="L88" s="49">
        <v>0</v>
      </c>
      <c r="M88" s="49">
        <v>0</v>
      </c>
      <c r="N88" s="49">
        <v>6.2995007272268564E-3</v>
      </c>
      <c r="O88" s="49">
        <v>2.5013385790473644E-2</v>
      </c>
      <c r="P88" s="49">
        <v>2.2785428162309909E-3</v>
      </c>
      <c r="Q88" s="49">
        <v>9.0430530129886368E-3</v>
      </c>
      <c r="R88" s="49">
        <v>0</v>
      </c>
      <c r="S88" s="49">
        <v>0</v>
      </c>
      <c r="T88" s="49">
        <v>2.2696730561332056E-3</v>
      </c>
      <c r="U88" s="49">
        <v>9.2610409305674581E-3</v>
      </c>
      <c r="V88" s="49">
        <v>8.2094557349498924E-4</v>
      </c>
      <c r="W88" s="49">
        <v>3.3480572368177566E-3</v>
      </c>
      <c r="X88" s="49">
        <v>0</v>
      </c>
      <c r="Y88" s="49">
        <v>0</v>
      </c>
    </row>
    <row r="89" spans="1:25" x14ac:dyDescent="0.3">
      <c r="A89" s="49">
        <v>690</v>
      </c>
      <c r="B89" s="49">
        <v>2.2700000000000001E-2</v>
      </c>
      <c r="C89" s="49">
        <v>8.2000000000000007E-3</v>
      </c>
      <c r="D89" s="49">
        <v>0</v>
      </c>
      <c r="E89" s="49">
        <v>0.54500000000000004</v>
      </c>
      <c r="F89" s="49">
        <v>0.21099999999999999</v>
      </c>
      <c r="H89" s="49">
        <v>6.7997313558946799E-3</v>
      </c>
      <c r="I89" s="49">
        <v>2.7049692125622232E-2</v>
      </c>
      <c r="J89" s="49">
        <v>2.4562906219531442E-3</v>
      </c>
      <c r="K89" s="49">
        <v>9.7664906874491593E-3</v>
      </c>
      <c r="L89" s="49">
        <v>0</v>
      </c>
      <c r="M89" s="49">
        <v>0</v>
      </c>
      <c r="N89" s="49">
        <v>3.7058535889626007E-3</v>
      </c>
      <c r="O89" s="49">
        <v>1.4742082208464118E-2</v>
      </c>
      <c r="P89" s="49">
        <v>1.3386783889644638E-3</v>
      </c>
      <c r="Q89" s="49">
        <v>5.3227374246597927E-3</v>
      </c>
      <c r="R89" s="49">
        <v>0</v>
      </c>
      <c r="S89" s="49">
        <v>0</v>
      </c>
      <c r="T89" s="49">
        <v>1.4347433160937775E-3</v>
      </c>
      <c r="U89" s="49">
        <v>5.8381397670728037E-3</v>
      </c>
      <c r="V89" s="49">
        <v>5.1827732123211343E-4</v>
      </c>
      <c r="W89" s="49">
        <v>2.1078644687751347E-3</v>
      </c>
      <c r="X89" s="49">
        <v>0</v>
      </c>
      <c r="Y89" s="49">
        <v>0</v>
      </c>
    </row>
    <row r="90" spans="1:25" x14ac:dyDescent="0.3">
      <c r="A90" s="49">
        <v>695</v>
      </c>
      <c r="B90" s="49">
        <v>1.5800000000000002E-2</v>
      </c>
      <c r="C90" s="49">
        <v>5.7000000000000002E-3</v>
      </c>
      <c r="D90" s="49">
        <v>0</v>
      </c>
      <c r="E90" s="49">
        <v>0.54500000000000004</v>
      </c>
      <c r="F90" s="49">
        <v>0.224</v>
      </c>
      <c r="H90" s="49">
        <v>4.0201454943542131E-3</v>
      </c>
      <c r="I90" s="49">
        <v>1.6202108052814503E-2</v>
      </c>
      <c r="J90" s="49">
        <v>1.4503056530265198E-3</v>
      </c>
      <c r="K90" s="49">
        <v>5.8382335798828596E-3</v>
      </c>
      <c r="L90" s="49">
        <v>0</v>
      </c>
      <c r="M90" s="49">
        <v>0</v>
      </c>
      <c r="N90" s="49">
        <v>2.1909792944230463E-3</v>
      </c>
      <c r="O90" s="49">
        <v>8.7809349342484744E-3</v>
      </c>
      <c r="P90" s="49">
        <v>7.9041658089945338E-4</v>
      </c>
      <c r="Q90" s="49">
        <v>3.1641375454576261E-3</v>
      </c>
      <c r="R90" s="49">
        <v>0</v>
      </c>
      <c r="S90" s="49">
        <v>0</v>
      </c>
      <c r="T90" s="49">
        <v>9.0051259073534379E-4</v>
      </c>
      <c r="U90" s="49">
        <v>3.6907896469997388E-3</v>
      </c>
      <c r="V90" s="49">
        <v>3.2486846627794043E-4</v>
      </c>
      <c r="W90" s="49">
        <v>1.3298890163669262E-3</v>
      </c>
      <c r="X90" s="49">
        <v>0</v>
      </c>
      <c r="Y90" s="49">
        <v>0</v>
      </c>
    </row>
    <row r="91" spans="1:25" x14ac:dyDescent="0.3">
      <c r="A91" s="49">
        <v>700</v>
      </c>
      <c r="B91" s="49">
        <v>1.14E-2</v>
      </c>
      <c r="C91" s="49">
        <v>4.1000000000000003E-3</v>
      </c>
      <c r="D91" s="49">
        <v>0</v>
      </c>
      <c r="E91" s="49">
        <v>0.53700000000000003</v>
      </c>
      <c r="F91" s="49">
        <v>0.23400000000000001</v>
      </c>
      <c r="H91" s="49">
        <v>2.4606977267715886E-3</v>
      </c>
      <c r="I91" s="49">
        <v>9.8301017731908767E-3</v>
      </c>
      <c r="J91" s="49">
        <v>8.84987778926624E-4</v>
      </c>
      <c r="K91" s="49">
        <v>3.5294122402992172E-3</v>
      </c>
      <c r="L91" s="49">
        <v>0</v>
      </c>
      <c r="M91" s="49">
        <v>0</v>
      </c>
      <c r="N91" s="49">
        <v>1.3213946792763431E-3</v>
      </c>
      <c r="O91" s="49">
        <v>5.2309460052720963E-3</v>
      </c>
      <c r="P91" s="49">
        <v>4.7523843728359709E-4</v>
      </c>
      <c r="Q91" s="49">
        <v>1.8781741167319052E-3</v>
      </c>
      <c r="R91" s="49">
        <v>0</v>
      </c>
      <c r="S91" s="49">
        <v>0</v>
      </c>
      <c r="T91" s="49">
        <v>5.7580326806455173E-4</v>
      </c>
      <c r="U91" s="49">
        <v>2.3370273894892843E-3</v>
      </c>
      <c r="V91" s="49">
        <v>2.0708714026883003E-4</v>
      </c>
      <c r="W91" s="49">
        <v>8.3905189215984356E-4</v>
      </c>
      <c r="X91" s="49">
        <v>0</v>
      </c>
      <c r="Y91" s="49">
        <v>0</v>
      </c>
    </row>
    <row r="92" spans="1:25" x14ac:dyDescent="0.3">
      <c r="A92" s="49">
        <v>705</v>
      </c>
      <c r="B92" s="49">
        <v>8.0999999999999996E-3</v>
      </c>
      <c r="C92" s="49">
        <v>2.8999999999999998E-3</v>
      </c>
      <c r="D92" s="49">
        <v>0</v>
      </c>
      <c r="E92" s="49">
        <v>0.52400000000000002</v>
      </c>
      <c r="F92" s="49">
        <v>0.24399999999999999</v>
      </c>
      <c r="H92" s="49">
        <v>1.4713429825047621E-3</v>
      </c>
      <c r="I92" s="49">
        <v>5.8917142365232803E-3</v>
      </c>
      <c r="J92" s="49">
        <v>5.2677711719306295E-4</v>
      </c>
      <c r="K92" s="49">
        <v>2.1183305927324658E-3</v>
      </c>
      <c r="L92" s="49">
        <v>0</v>
      </c>
      <c r="M92" s="49">
        <v>0</v>
      </c>
      <c r="N92" s="49">
        <v>7.709837228324954E-4</v>
      </c>
      <c r="O92" s="49">
        <v>3.0695514056961084E-3</v>
      </c>
      <c r="P92" s="49">
        <v>2.7603120940916502E-4</v>
      </c>
      <c r="Q92" s="49">
        <v>1.1035941281938135E-3</v>
      </c>
      <c r="R92" s="49">
        <v>0</v>
      </c>
      <c r="S92" s="49">
        <v>0</v>
      </c>
      <c r="T92" s="49">
        <v>3.5900768773116195E-4</v>
      </c>
      <c r="U92" s="49">
        <v>1.4597118415142943E-3</v>
      </c>
      <c r="V92" s="49">
        <v>1.2853361659510737E-4</v>
      </c>
      <c r="W92" s="49">
        <v>5.2488654262421977E-4</v>
      </c>
      <c r="X92" s="49">
        <v>0</v>
      </c>
      <c r="Y92" s="49">
        <v>0</v>
      </c>
    </row>
    <row r="93" spans="1:25" x14ac:dyDescent="0.3">
      <c r="A93" s="49">
        <v>710</v>
      </c>
      <c r="B93" s="49">
        <v>5.7999999999999996E-3</v>
      </c>
      <c r="C93" s="49">
        <v>2.0999999999999999E-3</v>
      </c>
      <c r="D93" s="49">
        <v>0</v>
      </c>
      <c r="E93" s="49">
        <v>0.51600000000000001</v>
      </c>
      <c r="F93" s="49">
        <v>0.254</v>
      </c>
      <c r="H93" s="49">
        <v>8.8534271210455025E-4</v>
      </c>
      <c r="I93" s="49">
        <v>3.5263972972763278E-3</v>
      </c>
      <c r="J93" s="49">
        <v>3.2055511989992336E-4</v>
      </c>
      <c r="K93" s="49">
        <v>1.2817684767064982E-3</v>
      </c>
      <c r="L93" s="49">
        <v>0</v>
      </c>
      <c r="M93" s="49">
        <v>0</v>
      </c>
      <c r="N93" s="49">
        <v>4.5683683944594794E-4</v>
      </c>
      <c r="O93" s="49">
        <v>1.7986123571223458E-3</v>
      </c>
      <c r="P93" s="49">
        <v>1.6540644186836045E-4</v>
      </c>
      <c r="Q93" s="49">
        <v>6.5370644314924591E-4</v>
      </c>
      <c r="R93" s="49">
        <v>0</v>
      </c>
      <c r="S93" s="49">
        <v>0</v>
      </c>
      <c r="T93" s="49">
        <v>2.2487704887455578E-4</v>
      </c>
      <c r="U93" s="49">
        <v>9.0358315661027695E-4</v>
      </c>
      <c r="V93" s="49">
        <v>8.1421000454580538E-5</v>
      </c>
      <c r="W93" s="49">
        <v>3.2845147714519071E-4</v>
      </c>
      <c r="X93" s="49">
        <v>0</v>
      </c>
      <c r="Y93" s="49">
        <v>0</v>
      </c>
    </row>
    <row r="94" spans="1:25" x14ac:dyDescent="0.3">
      <c r="A94" s="49">
        <v>715</v>
      </c>
      <c r="B94" s="49">
        <v>4.1000000000000003E-3</v>
      </c>
      <c r="C94" s="49">
        <v>1.5E-3</v>
      </c>
      <c r="D94" s="49">
        <v>0</v>
      </c>
      <c r="E94" s="49">
        <v>0.5</v>
      </c>
      <c r="F94" s="49">
        <v>0.26</v>
      </c>
      <c r="H94" s="49">
        <v>5.2521620680598077E-4</v>
      </c>
      <c r="I94" s="49">
        <v>2.094148786891915E-3</v>
      </c>
      <c r="J94" s="49">
        <v>1.9215227078267589E-4</v>
      </c>
      <c r="K94" s="49">
        <v>7.4972835622460826E-4</v>
      </c>
      <c r="L94" s="49">
        <v>0</v>
      </c>
      <c r="M94" s="49">
        <v>0</v>
      </c>
      <c r="N94" s="49">
        <v>2.6260810340299038E-4</v>
      </c>
      <c r="O94" s="49">
        <v>1.0392633107471879E-3</v>
      </c>
      <c r="P94" s="49">
        <v>9.6076135391337945E-5</v>
      </c>
      <c r="Q94" s="49">
        <v>3.7217070131962489E-4</v>
      </c>
      <c r="R94" s="49">
        <v>0</v>
      </c>
      <c r="S94" s="49">
        <v>0</v>
      </c>
      <c r="T94" s="49">
        <v>1.3655621376955501E-4</v>
      </c>
      <c r="U94" s="49">
        <v>5.5072755075091361E-4</v>
      </c>
      <c r="V94" s="49">
        <v>4.9959590403495733E-5</v>
      </c>
      <c r="W94" s="49">
        <v>1.9708415405254149E-4</v>
      </c>
      <c r="X94" s="49">
        <v>0</v>
      </c>
      <c r="Y94" s="49">
        <v>0</v>
      </c>
    </row>
    <row r="95" spans="1:25" x14ac:dyDescent="0.3">
      <c r="A95" s="49">
        <v>720</v>
      </c>
      <c r="B95" s="49">
        <v>2.8999999999999998E-3</v>
      </c>
      <c r="C95" s="49">
        <v>1E-3</v>
      </c>
      <c r="D95" s="49">
        <v>0</v>
      </c>
      <c r="E95" s="49">
        <v>0.49</v>
      </c>
      <c r="F95" s="49">
        <v>0.26800000000000002</v>
      </c>
      <c r="H95" s="49">
        <v>3.1244330795078529E-4</v>
      </c>
      <c r="I95" s="49">
        <v>1.233787468106126E-3</v>
      </c>
      <c r="J95" s="49">
        <v>1.0773907170716736E-4</v>
      </c>
      <c r="K95" s="49">
        <v>4.2778539864812522E-4</v>
      </c>
      <c r="L95" s="49">
        <v>0</v>
      </c>
      <c r="M95" s="49">
        <v>0</v>
      </c>
      <c r="N95" s="49">
        <v>1.530972208958848E-4</v>
      </c>
      <c r="O95" s="49">
        <v>5.9504959620918917E-4</v>
      </c>
      <c r="P95" s="49">
        <v>5.2792145136512006E-5</v>
      </c>
      <c r="Q95" s="49">
        <v>2.0628765323059704E-4</v>
      </c>
      <c r="R95" s="49">
        <v>0</v>
      </c>
      <c r="S95" s="49">
        <v>0</v>
      </c>
      <c r="T95" s="49">
        <v>8.3734806530810462E-5</v>
      </c>
      <c r="U95" s="49">
        <v>3.3291843744358751E-4</v>
      </c>
      <c r="V95" s="49">
        <v>2.8874071217520855E-5</v>
      </c>
      <c r="W95" s="49">
        <v>1.1543867543459862E-4</v>
      </c>
      <c r="X95" s="49">
        <v>0</v>
      </c>
      <c r="Y95" s="49">
        <v>0</v>
      </c>
    </row>
    <row r="96" spans="1:25" x14ac:dyDescent="0.3">
      <c r="A96" s="49">
        <v>725</v>
      </c>
      <c r="B96" s="49">
        <v>2E-3</v>
      </c>
      <c r="C96" s="49">
        <v>6.9999999999999999E-4</v>
      </c>
      <c r="D96" s="49">
        <v>0</v>
      </c>
      <c r="E96" s="49">
        <v>0.46899999999999997</v>
      </c>
      <c r="F96" s="49">
        <v>0.27300000000000002</v>
      </c>
      <c r="H96" s="49">
        <v>1.8107167929166501E-4</v>
      </c>
      <c r="I96" s="49">
        <v>7.1734236198254262E-4</v>
      </c>
      <c r="J96" s="49">
        <v>6.337508775208275E-5</v>
      </c>
      <c r="K96" s="49">
        <v>2.5296027786355686E-4</v>
      </c>
      <c r="L96" s="49">
        <v>0</v>
      </c>
      <c r="M96" s="49">
        <v>0</v>
      </c>
      <c r="N96" s="49">
        <v>8.4922617587790883E-5</v>
      </c>
      <c r="O96" s="49">
        <v>3.3272828347726512E-4</v>
      </c>
      <c r="P96" s="49">
        <v>2.9722916155726808E-5</v>
      </c>
      <c r="Q96" s="49">
        <v>1.1731505449924127E-4</v>
      </c>
      <c r="R96" s="49">
        <v>0</v>
      </c>
      <c r="S96" s="49">
        <v>0</v>
      </c>
      <c r="T96" s="49">
        <v>4.9432568446624553E-5</v>
      </c>
      <c r="U96" s="49">
        <v>1.9689311747624766E-4</v>
      </c>
      <c r="V96" s="49">
        <v>1.7301398956318593E-5</v>
      </c>
      <c r="W96" s="49">
        <v>6.9436246090684442E-5</v>
      </c>
      <c r="X96" s="49">
        <v>0</v>
      </c>
      <c r="Y96" s="49">
        <v>0</v>
      </c>
    </row>
    <row r="97" spans="1:25" x14ac:dyDescent="0.3">
      <c r="A97" s="49">
        <v>730</v>
      </c>
      <c r="B97" s="49">
        <v>1.4E-3</v>
      </c>
      <c r="C97" s="49">
        <v>5.0000000000000001E-4</v>
      </c>
      <c r="D97" s="49">
        <v>0</v>
      </c>
      <c r="E97" s="49">
        <v>0.45500000000000002</v>
      </c>
      <c r="F97" s="49">
        <v>0.27700000000000002</v>
      </c>
      <c r="H97" s="49">
        <v>1.0586526550135201E-4</v>
      </c>
      <c r="I97" s="49">
        <v>4.232936910087842E-4</v>
      </c>
      <c r="J97" s="49">
        <v>3.7809023393340003E-5</v>
      </c>
      <c r="K97" s="49">
        <v>1.5797476938551167E-4</v>
      </c>
      <c r="L97" s="49">
        <v>0</v>
      </c>
      <c r="M97" s="49">
        <v>0</v>
      </c>
      <c r="N97" s="49">
        <v>4.8168695803115168E-5</v>
      </c>
      <c r="O97" s="49">
        <v>1.9069506308193196E-4</v>
      </c>
      <c r="P97" s="49">
        <v>1.7203105643969702E-5</v>
      </c>
      <c r="Q97" s="49">
        <v>7.1117093539581873E-5</v>
      </c>
      <c r="R97" s="49">
        <v>0</v>
      </c>
      <c r="S97" s="49">
        <v>0</v>
      </c>
      <c r="T97" s="49">
        <v>2.9324678543874509E-5</v>
      </c>
      <c r="U97" s="49">
        <v>1.1741098293668864E-4</v>
      </c>
      <c r="V97" s="49">
        <v>1.0473099479955182E-5</v>
      </c>
      <c r="W97" s="49">
        <v>4.3822463330688908E-5</v>
      </c>
      <c r="X97" s="49">
        <v>0</v>
      </c>
      <c r="Y97" s="49">
        <v>0</v>
      </c>
    </row>
    <row r="98" spans="1:25" x14ac:dyDescent="0.3">
      <c r="A98" s="49">
        <v>735</v>
      </c>
      <c r="B98" s="49">
        <v>1E-3</v>
      </c>
      <c r="C98" s="49">
        <v>4.0000000000000002E-4</v>
      </c>
      <c r="D98" s="49">
        <v>0</v>
      </c>
      <c r="E98" s="49">
        <v>0.443</v>
      </c>
      <c r="F98" s="49">
        <v>0.27800000000000002</v>
      </c>
      <c r="H98" s="49">
        <v>6.3452210902161676E-5</v>
      </c>
      <c r="I98" s="49">
        <v>2.5230548014569261E-4</v>
      </c>
      <c r="J98" s="49">
        <v>2.5380884360864671E-5</v>
      </c>
      <c r="K98" s="49">
        <v>9.0216483156529804E-5</v>
      </c>
      <c r="L98" s="49">
        <v>0</v>
      </c>
      <c r="M98" s="49">
        <v>0</v>
      </c>
      <c r="N98" s="49">
        <v>2.8109329429657623E-5</v>
      </c>
      <c r="O98" s="49">
        <v>1.1036620341118748E-4</v>
      </c>
      <c r="P98" s="49">
        <v>1.1243731771863049E-5</v>
      </c>
      <c r="Q98" s="49">
        <v>3.9564437954527179E-5</v>
      </c>
      <c r="R98" s="49">
        <v>0</v>
      </c>
      <c r="S98" s="49">
        <v>0</v>
      </c>
      <c r="T98" s="49">
        <v>1.7639714630800948E-5</v>
      </c>
      <c r="U98" s="49">
        <v>6.9485198810270523E-5</v>
      </c>
      <c r="V98" s="49">
        <v>7.0558858523203796E-6</v>
      </c>
      <c r="W98" s="49">
        <v>2.4892832411734714E-5</v>
      </c>
      <c r="X98" s="49">
        <v>0</v>
      </c>
      <c r="Y98" s="49">
        <v>0</v>
      </c>
    </row>
    <row r="99" spans="1:25" x14ac:dyDescent="0.3">
      <c r="A99" s="49">
        <v>740</v>
      </c>
      <c r="B99" s="49">
        <v>6.9999999999999999E-4</v>
      </c>
      <c r="C99" s="49">
        <v>2.0000000000000001E-4</v>
      </c>
      <c r="D99" s="49">
        <v>0</v>
      </c>
      <c r="E99" s="49">
        <v>0.42799999999999999</v>
      </c>
      <c r="F99" s="49">
        <v>0.27100000000000002</v>
      </c>
      <c r="H99" s="49">
        <v>3.7469981156115362E-5</v>
      </c>
      <c r="I99" s="49">
        <v>1.4937601214162519E-4</v>
      </c>
      <c r="J99" s="49">
        <v>1.0705708901747247E-5</v>
      </c>
      <c r="K99" s="49">
        <v>4.9044695954902838E-5</v>
      </c>
      <c r="L99" s="49">
        <v>0</v>
      </c>
      <c r="M99" s="49">
        <v>0</v>
      </c>
      <c r="N99" s="49">
        <v>1.6037151934817374E-5</v>
      </c>
      <c r="O99" s="49">
        <v>6.3041716248594189E-5</v>
      </c>
      <c r="P99" s="49">
        <v>4.582043409947822E-6</v>
      </c>
      <c r="Q99" s="49">
        <v>2.0634643089489859E-5</v>
      </c>
      <c r="R99" s="49">
        <v>0</v>
      </c>
      <c r="S99" s="49">
        <v>0</v>
      </c>
      <c r="T99" s="49">
        <v>1.0154364893307264E-5</v>
      </c>
      <c r="U99" s="49">
        <v>3.9756785520113057E-5</v>
      </c>
      <c r="V99" s="49">
        <v>2.9012471123735043E-6</v>
      </c>
      <c r="W99" s="49">
        <v>1.300146709567172E-5</v>
      </c>
      <c r="X99" s="49">
        <v>0</v>
      </c>
      <c r="Y99" s="49">
        <v>0</v>
      </c>
    </row>
    <row r="100" spans="1:25" x14ac:dyDescent="0.3">
      <c r="A100" s="49">
        <v>745</v>
      </c>
      <c r="B100" s="49">
        <v>5.0000000000000001E-4</v>
      </c>
      <c r="C100" s="49">
        <v>2.0000000000000001E-4</v>
      </c>
      <c r="D100" s="49">
        <v>0</v>
      </c>
      <c r="E100" s="49">
        <v>0.41199999999999998</v>
      </c>
      <c r="F100" s="49">
        <v>0.25800000000000001</v>
      </c>
      <c r="H100" s="49">
        <v>2.228042370053472E-5</v>
      </c>
      <c r="I100" s="49">
        <v>8.3301332405998662E-5</v>
      </c>
      <c r="J100" s="49">
        <v>8.9121694802138888E-6</v>
      </c>
      <c r="K100" s="49">
        <v>3.1480514752088682E-5</v>
      </c>
      <c r="L100" s="49">
        <v>0</v>
      </c>
      <c r="M100" s="49">
        <v>0</v>
      </c>
      <c r="N100" s="49">
        <v>9.1795345646203046E-6</v>
      </c>
      <c r="O100" s="49">
        <v>3.3878544580796863E-5</v>
      </c>
      <c r="P100" s="49">
        <v>3.671813825848122E-6</v>
      </c>
      <c r="Q100" s="49">
        <v>1.2822770621035671E-5</v>
      </c>
      <c r="R100" s="49">
        <v>0</v>
      </c>
      <c r="S100" s="49">
        <v>0</v>
      </c>
      <c r="T100" s="49">
        <v>5.7483493147379576E-6</v>
      </c>
      <c r="U100" s="49">
        <v>2.1077739663427727E-5</v>
      </c>
      <c r="V100" s="49">
        <v>2.2993397258951835E-6</v>
      </c>
      <c r="W100" s="49">
        <v>7.9839714402655718E-6</v>
      </c>
      <c r="X100" s="49">
        <v>0</v>
      </c>
      <c r="Y100" s="49">
        <v>0</v>
      </c>
    </row>
    <row r="101" spans="1:25" x14ac:dyDescent="0.3">
      <c r="A101" s="49">
        <v>750</v>
      </c>
      <c r="B101" s="49">
        <v>2.9999999999999997E-4</v>
      </c>
      <c r="C101" s="49">
        <v>1E-4</v>
      </c>
      <c r="D101" s="49">
        <v>0</v>
      </c>
      <c r="E101" s="49">
        <v>0.39600000000000002</v>
      </c>
      <c r="F101" s="49">
        <v>0.24299999999999999</v>
      </c>
      <c r="H101" s="49">
        <v>1.1040109261864746E-5</v>
      </c>
      <c r="I101" s="49">
        <v>4.2967804644773497E-5</v>
      </c>
      <c r="J101" s="49">
        <v>3.6800364206215827E-6</v>
      </c>
      <c r="K101" s="49">
        <v>1.6883856796609776E-5</v>
      </c>
      <c r="L101" s="49">
        <v>0</v>
      </c>
      <c r="M101" s="49">
        <v>0</v>
      </c>
      <c r="N101" s="49">
        <v>4.3718832676984396E-6</v>
      </c>
      <c r="O101" s="49">
        <v>1.6707900009528077E-5</v>
      </c>
      <c r="P101" s="49">
        <v>1.4572944225661468E-6</v>
      </c>
      <c r="Q101" s="49">
        <v>6.532331976556355E-6</v>
      </c>
      <c r="R101" s="49">
        <v>0</v>
      </c>
      <c r="S101" s="49">
        <v>0</v>
      </c>
      <c r="T101" s="49">
        <v>2.6827465506331332E-6</v>
      </c>
      <c r="U101" s="49">
        <v>1.0118458367387617E-5</v>
      </c>
      <c r="V101" s="49">
        <v>8.9424885021104463E-7</v>
      </c>
      <c r="W101" s="49">
        <v>3.9414181209300029E-6</v>
      </c>
      <c r="X101" s="49">
        <v>0</v>
      </c>
      <c r="Y101" s="49">
        <v>0</v>
      </c>
    </row>
    <row r="102" spans="1:25" x14ac:dyDescent="0.3">
      <c r="A102" s="49">
        <v>755</v>
      </c>
      <c r="B102" s="49">
        <v>2.0000000000000001E-4</v>
      </c>
      <c r="C102" s="49">
        <v>1E-4</v>
      </c>
      <c r="D102" s="49">
        <v>0</v>
      </c>
      <c r="E102" s="49">
        <v>0.376</v>
      </c>
      <c r="F102" s="49">
        <v>0.222</v>
      </c>
      <c r="H102" s="49">
        <v>6.1470125960446557E-6</v>
      </c>
      <c r="I102" s="49">
        <v>2.833541369925765E-5</v>
      </c>
      <c r="J102" s="49">
        <v>3.0735062980223279E-6</v>
      </c>
      <c r="K102" s="49">
        <v>1.4167706849628825E-5</v>
      </c>
      <c r="L102" s="49">
        <v>0</v>
      </c>
      <c r="M102" s="49">
        <v>0</v>
      </c>
      <c r="N102" s="49">
        <v>2.3112767361127906E-6</v>
      </c>
      <c r="O102" s="49">
        <v>1.0303982731273937E-5</v>
      </c>
      <c r="P102" s="49">
        <v>1.1556383680563953E-6</v>
      </c>
      <c r="Q102" s="49">
        <v>5.1519913656369687E-6</v>
      </c>
      <c r="R102" s="49">
        <v>0</v>
      </c>
      <c r="S102" s="49">
        <v>0</v>
      </c>
      <c r="T102" s="49">
        <v>1.3646367963219135E-6</v>
      </c>
      <c r="U102" s="49">
        <v>6.1089114903071545E-6</v>
      </c>
      <c r="V102" s="49">
        <v>6.8231839816095674E-7</v>
      </c>
      <c r="W102" s="49">
        <v>3.0544557451535773E-6</v>
      </c>
      <c r="X102" s="49">
        <v>0</v>
      </c>
      <c r="Y102" s="49">
        <v>0</v>
      </c>
    </row>
    <row r="103" spans="1:25" x14ac:dyDescent="0.3">
      <c r="A103" s="49">
        <v>760</v>
      </c>
      <c r="B103" s="49">
        <v>2.0000000000000001E-4</v>
      </c>
      <c r="C103" s="49">
        <v>1E-4</v>
      </c>
      <c r="D103" s="49">
        <v>0</v>
      </c>
      <c r="E103" s="49">
        <v>0.34899999999999998</v>
      </c>
      <c r="F103" s="49">
        <v>0.20799999999999999</v>
      </c>
      <c r="H103" s="49">
        <v>5.1871528836584058E-6</v>
      </c>
      <c r="I103" s="49">
        <v>68.536715671217721</v>
      </c>
      <c r="J103" s="49">
        <v>2.5935764418292029E-6</v>
      </c>
      <c r="K103" s="49">
        <v>64.238033022226759</v>
      </c>
      <c r="L103" s="49">
        <v>0</v>
      </c>
      <c r="M103" s="49">
        <v>33.461483097189692</v>
      </c>
      <c r="N103" s="49">
        <v>1.8103163563967836E-6</v>
      </c>
      <c r="O103" s="49">
        <v>10.119930896603451</v>
      </c>
      <c r="P103" s="49">
        <v>9.0515817819839179E-7</v>
      </c>
      <c r="Q103" s="49">
        <v>4.7119268983049416</v>
      </c>
      <c r="R103" s="49">
        <v>0</v>
      </c>
      <c r="S103" s="49">
        <v>0.55721746350106183</v>
      </c>
      <c r="T103" s="49">
        <v>1.0789277998009483E-6</v>
      </c>
      <c r="U103" s="49">
        <v>3.4517733329307645</v>
      </c>
      <c r="V103" s="49">
        <v>5.3946389990047416E-7</v>
      </c>
      <c r="W103" s="49">
        <v>2.0457490708667749</v>
      </c>
      <c r="X103" s="49">
        <v>0</v>
      </c>
      <c r="Y103" s="49">
        <v>0.68881441491023732</v>
      </c>
    </row>
  </sheetData>
  <sheetProtection algorithmName="SHA-512" hashValue="i9fk82NHtkO0KDFq2sxXIEk3THNvERmBt3O1zCiAU3q2+omIG9qo5/XSvUMMYLGtDzLbWHO4f/XT4qUkGJmIIQ==" saltValue="a6VuTyhQffRa/Hn95V5Jr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BIOS COI Calculator</vt:lpstr>
      <vt:lpstr>SPD Comparison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J. Lyons</dc:creator>
  <cp:lastModifiedBy>Sean</cp:lastModifiedBy>
  <dcterms:created xsi:type="dcterms:W3CDTF">2014-04-14T12:34:24Z</dcterms:created>
  <dcterms:modified xsi:type="dcterms:W3CDTF">2021-12-14T23:54:53Z</dcterms:modified>
</cp:coreProperties>
</file>